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BK23" i="8" l="1"/>
  <c r="BK24" i="8"/>
  <c r="BK57" i="8"/>
  <c r="BK8" i="8" l="1"/>
  <c r="BK11" i="8"/>
  <c r="BK25" i="8"/>
  <c r="BK26" i="8"/>
  <c r="BK32" i="8"/>
  <c r="BK35" i="8"/>
  <c r="BK36" i="8"/>
  <c r="BK37" i="8"/>
  <c r="BK38" i="8"/>
  <c r="BK39" i="8"/>
  <c r="BK40" i="8"/>
  <c r="BK41" i="8"/>
  <c r="BK42" i="8"/>
  <c r="BK43" i="8"/>
  <c r="BK44" i="8"/>
  <c r="BK45" i="8"/>
  <c r="BK51" i="8"/>
  <c r="BK52" i="8"/>
  <c r="BK72" i="8"/>
  <c r="K5" i="9" l="1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E42" i="9" l="1"/>
  <c r="F42" i="9"/>
  <c r="G42" i="9"/>
  <c r="D42" i="9"/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I42" i="9" l="1"/>
  <c r="L42" i="9"/>
  <c r="H42" i="9"/>
  <c r="J42" i="9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9" i="8" l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33" i="8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N47" i="8"/>
  <c r="BK53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BK47" i="8" s="1"/>
  <c r="K62" i="8"/>
  <c r="G62" i="8"/>
  <c r="C62" i="8"/>
  <c r="K42" i="9"/>
  <c r="O42" i="9" s="1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D47" i="8"/>
  <c r="V28" i="8"/>
  <c r="BK27" i="8"/>
  <c r="BK15" i="8"/>
  <c r="I28" i="8"/>
  <c r="S69" i="8" l="1"/>
  <c r="R69" i="8"/>
  <c r="T69" i="8"/>
  <c r="U69" i="8"/>
  <c r="V69" i="8"/>
  <c r="G69" i="8"/>
  <c r="AW69" i="8"/>
  <c r="BA69" i="8"/>
  <c r="BE69" i="8"/>
  <c r="BI69" i="8"/>
  <c r="AD69" i="8"/>
  <c r="AH69" i="8"/>
  <c r="AX69" i="8"/>
  <c r="AB69" i="8"/>
  <c r="AF69" i="8"/>
  <c r="N69" i="8"/>
  <c r="BC69" i="8"/>
  <c r="AJ69" i="8"/>
  <c r="AV69" i="8"/>
  <c r="AZ69" i="8"/>
  <c r="AT69" i="8"/>
  <c r="BB69" i="8"/>
  <c r="F69" i="8"/>
  <c r="BF69" i="8"/>
  <c r="AG69" i="8"/>
  <c r="AK69" i="8"/>
  <c r="AO69" i="8"/>
  <c r="AS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O69" i="8"/>
  <c r="AI69" i="8"/>
  <c r="AQ69" i="8"/>
  <c r="AU69" i="8"/>
  <c r="BK28" i="8"/>
  <c r="BK69" i="8" l="1"/>
</calcChain>
</file>

<file path=xl/sharedStrings.xml><?xml version="1.0" encoding="utf-8"?>
<sst xmlns="http://schemas.openxmlformats.org/spreadsheetml/2006/main" count="167" uniqueCount="131">
  <si>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</si>
  <si>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</si>
  <si>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</si>
  <si>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</si>
  <si>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</si>
  <si>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</si>
  <si>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</si>
  <si>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</si>
  <si>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</si>
  <si>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</si>
  <si>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</si>
  <si>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</si>
  <si>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</si>
  <si>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</si>
  <si>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</si>
  <si>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</si>
  <si>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</si>
  <si>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</si>
  <si>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</si>
  <si>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</si>
  <si>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</si>
  <si>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</si>
  <si>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</si>
  <si>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</si>
  <si>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</si>
  <si>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</si>
  <si>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</si>
  <si>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</si>
  <si>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</si>
  <si>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</si>
  <si>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</si>
  <si>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</si>
  <si>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</si>
  <si>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</si>
  <si>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</si>
  <si>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</si>
  <si>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</si>
  <si>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</si>
  <si>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</si>
  <si>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</si>
  <si>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</si>
  <si>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</si>
  <si>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</si>
  <si>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</si>
  <si>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</si>
  <si>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</si>
  <si>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</si>
  <si>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</si>
  <si>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</si>
  <si>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</si>
  <si>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</si>
  <si>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</si>
  <si>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</si>
  <si>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</si>
  <si>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</si>
  <si>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</si>
  <si>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</si>
  <si>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</si>
  <si>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</si>
  <si>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</si>
  <si>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</si>
  <si>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</si>
  <si>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</si>
  <si>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</si>
  <si>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</si>
  <si>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</si>
  <si>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</si>
  <si>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</si>
  <si>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</si>
  <si>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</si>
  <si>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</si>
  <si>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</si>
  <si>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</si>
  <si>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</si>
  <si>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</si>
  <si>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</si>
  <si>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</si>
  <si>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</si>
  <si>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</si>
  <si>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</si>
  <si>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</si>
  <si>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</si>
  <si>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</si>
  <si>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</si>
  <si>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</si>
  <si>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</si>
  <si>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</si>
  <si>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</si>
  <si>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</si>
  <si>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</si>
  <si>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</si>
  <si>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</si>
  <si>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</si>
  <si>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</si>
  <si>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</si>
  <si>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</si>
  <si>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</si>
  <si>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</si>
  <si>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</si>
  <si>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</si>
  <si>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</si>
  <si>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</si>
  <si>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</si>
  <si>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</si>
  <si>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</si>
  <si>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</si>
  <si>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</si>
  <si>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</si>
  <si>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</si>
  <si>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</si>
  <si>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</si>
  <si>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</si>
  <si>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</si>
  <si>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</si>
  <si>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</si>
  <si>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</si>
  <si>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</si>
  <si>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</si>
  <si>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</si>
  <si>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</si>
  <si>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</si>
  <si>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</si>
  <si>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</si>
  <si>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</si>
  <si>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</si>
  <si>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</si>
  <si>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Healthcare Fund</t>
  </si>
  <si>
    <t>IDBI MIDCAP Fund</t>
  </si>
  <si>
    <t>Table showing State wise /Union Territory wise contribution to AAUM of category of schemes as on 30-December-2020</t>
  </si>
  <si>
    <r>
      <t xml:space="preserve">IDBI Diversified Equity Fund / </t>
    </r>
    <r>
      <rPr>
        <b/>
        <sz val="10"/>
        <color indexed="8"/>
        <rFont val="Arial"/>
        <family val="2"/>
      </rPr>
      <t>IDBI Flexi Cap Fund</t>
    </r>
  </si>
  <si>
    <t>IDBI Mutual Fund: Net Average Assets Under Management (AAUM) as on 30-June-2021
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</si>
</sst>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0"/>
      <name val="Arial"/>
      <family val="2"/>
      <charset val="1"/>
    </font>
    <font>
      <b/>
      <sz val="15"/>
      <name val="Trebuchet MS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118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2" fillId="0" borderId="1" xfId="1" applyFont="1" applyFill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2" fillId="0" borderId="2" xfId="0" applyNumberFormat="1" applyFont="1" applyBorder="1"/>
    <xf numFmtId="164" fontId="2" fillId="0" borderId="2" xfId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4" xfId="0" applyNumberFormat="1" applyFont="1" applyBorder="1"/>
    <xf numFmtId="164" fontId="15" fillId="0" borderId="1" xfId="1" applyFont="1" applyFill="1" applyBorder="1"/>
    <xf numFmtId="164" fontId="15" fillId="0" borderId="4" xfId="0" applyNumberFormat="1" applyFont="1" applyBorder="1"/>
    <xf numFmtId="0" fontId="16" fillId="0" borderId="1" xfId="3" applyNumberFormat="1" applyFont="1" applyFill="1" applyBorder="1" applyAlignment="1">
      <alignment horizontal="center" wrapText="1"/>
    </xf>
    <xf numFmtId="164" fontId="15" fillId="0" borderId="2" xfId="0" applyNumberFormat="1" applyFont="1" applyBorder="1"/>
    <xf numFmtId="164" fontId="15" fillId="0" borderId="1" xfId="1" applyFont="1" applyBorder="1"/>
    <xf numFmtId="164" fontId="15" fillId="0" borderId="6" xfId="1" applyFont="1" applyFill="1" applyBorder="1"/>
    <xf numFmtId="164" fontId="15" fillId="0" borderId="2" xfId="1" applyFont="1" applyBorder="1"/>
    <xf numFmtId="164" fontId="15" fillId="0" borderId="1" xfId="0" applyNumberFormat="1" applyFont="1" applyBorder="1" applyAlignment="1">
      <alignment horizontal="center"/>
    </xf>
    <xf numFmtId="0" fontId="15" fillId="0" borderId="0" xfId="0" applyFont="1" applyBorder="1"/>
    <xf numFmtId="0" fontId="17" fillId="0" borderId="1" xfId="2" applyFont="1" applyBorder="1" applyAlignment="1">
      <alignment horizontal="left" vertical="center"/>
    </xf>
    <xf numFmtId="0" fontId="0" fillId="0" borderId="0" xfId="0" applyNumberFormat="1" applyBorder="1"/>
    <xf numFmtId="164" fontId="13" fillId="0" borderId="0" xfId="0" applyNumberFormat="1" applyFont="1" applyBorder="1" applyAlignment="1">
      <alignment vertical="center"/>
    </xf>
    <xf numFmtId="164" fontId="18" fillId="0" borderId="2" xfId="1" applyFont="1" applyBorder="1"/>
    <xf numFmtId="164" fontId="18" fillId="0" borderId="4" xfId="0" applyNumberFormat="1" applyFont="1" applyBorder="1"/>
    <xf numFmtId="4" fontId="0" fillId="0" borderId="0" xfId="0" applyNumberFormat="1"/>
    <xf numFmtId="164" fontId="19" fillId="0" borderId="2" xfId="1" applyFont="1" applyBorder="1"/>
    <xf numFmtId="4" fontId="5" fillId="0" borderId="0" xfId="3" applyNumberFormat="1" applyFont="1"/>
    <xf numFmtId="4" fontId="9" fillId="0" borderId="0" xfId="3" applyNumberFormat="1" applyFont="1"/>
    <xf numFmtId="4" fontId="8" fillId="0" borderId="0" xfId="3" applyNumberFormat="1" applyFont="1"/>
    <xf numFmtId="4" fontId="6" fillId="0" borderId="0" xfId="3" applyNumberFormat="1" applyFont="1" applyAlignment="1">
      <alignment horizontal="center"/>
    </xf>
    <xf numFmtId="4" fontId="2" fillId="0" borderId="0" xfId="0" applyNumberFormat="1" applyFont="1" applyBorder="1"/>
    <xf numFmtId="0" fontId="0" fillId="0" borderId="0" xfId="0" applyNumberFormat="1" applyFill="1" applyBorder="1"/>
    <xf numFmtId="4" fontId="13" fillId="0" borderId="0" xfId="0" applyNumberFormat="1" applyFont="1" applyAlignment="1">
      <alignment vertical="center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U93"/>
  <sheetViews>
    <sheetView showGridLines="0" tabSelected="1" zoomScaleNormal="100" workbookViewId="0">
      <pane xSplit="2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B1" sqref="B1:B5"/>
    </sheetView>
  </sheetViews>
  <sheetFormatPr defaultRowHeight="12.75" x14ac:dyDescent="0.2"/>
  <cols>
    <col min="1" max="1" width="5" style="3" customWidth="1"/>
    <col min="2" max="2" width="47.5703125" style="3" customWidth="1"/>
    <col min="3" max="43" width="15.42578125" style="3" customWidth="1"/>
    <col min="44" max="44" width="15.42578125" style="73" customWidth="1"/>
    <col min="45" max="62" width="15.42578125" style="3" customWidth="1"/>
    <col min="63" max="63" width="15.140625" style="3" customWidth="1"/>
    <col min="64" max="64" width="9.140625" style="3" customWidth="1"/>
    <col min="65" max="65" width="20" style="43" customWidth="1"/>
    <col min="66" max="16384" width="9.140625" style="3"/>
  </cols>
  <sheetData>
    <row r="1" spans="1:99" s="1" customFormat="1" ht="19.5" customHeight="1" thickBot="1" x14ac:dyDescent="0.35">
      <c r="A1" s="111" t="s">
        <v>75</v>
      </c>
      <c r="B1" s="88" t="s">
        <v>28</v>
      </c>
      <c r="C1" s="102" t="s">
        <v>130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4"/>
      <c r="BL1" s="2"/>
      <c r="BM1" s="81"/>
      <c r="BN1" s="2"/>
      <c r="BO1" s="2"/>
      <c r="BP1" s="2"/>
      <c r="BQ1" s="2"/>
      <c r="BR1" s="2"/>
      <c r="BS1" s="2"/>
      <c r="BT1" s="2"/>
      <c r="BU1" s="2"/>
      <c r="BV1" s="2"/>
    </row>
    <row r="2" spans="1:99" s="9" customFormat="1" ht="18.75" customHeight="1" thickBot="1" x14ac:dyDescent="0.4">
      <c r="A2" s="112"/>
      <c r="B2" s="89"/>
      <c r="C2" s="90" t="s">
        <v>27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2"/>
      <c r="W2" s="90" t="s">
        <v>25</v>
      </c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2"/>
      <c r="AQ2" s="90" t="s">
        <v>26</v>
      </c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2"/>
      <c r="BK2" s="105" t="s">
        <v>23</v>
      </c>
      <c r="BL2" s="8"/>
      <c r="BM2" s="82"/>
      <c r="BN2" s="8"/>
      <c r="BO2" s="8"/>
      <c r="BP2" s="8"/>
      <c r="BQ2" s="8"/>
      <c r="BR2" s="8"/>
      <c r="BS2" s="8"/>
      <c r="BT2" s="8"/>
      <c r="BU2" s="8"/>
      <c r="BV2" s="8"/>
    </row>
    <row r="3" spans="1:99" s="11" customFormat="1" ht="18.75" thickBot="1" x14ac:dyDescent="0.4">
      <c r="A3" s="112"/>
      <c r="B3" s="89"/>
      <c r="C3" s="96" t="s">
        <v>119</v>
      </c>
      <c r="D3" s="97"/>
      <c r="E3" s="97"/>
      <c r="F3" s="97"/>
      <c r="G3" s="97"/>
      <c r="H3" s="97"/>
      <c r="I3" s="97"/>
      <c r="J3" s="97"/>
      <c r="K3" s="97"/>
      <c r="L3" s="98"/>
      <c r="M3" s="96" t="s">
        <v>120</v>
      </c>
      <c r="N3" s="97"/>
      <c r="O3" s="97"/>
      <c r="P3" s="97"/>
      <c r="Q3" s="97"/>
      <c r="R3" s="97"/>
      <c r="S3" s="97"/>
      <c r="T3" s="97"/>
      <c r="U3" s="97"/>
      <c r="V3" s="98"/>
      <c r="W3" s="96" t="s">
        <v>119</v>
      </c>
      <c r="X3" s="97"/>
      <c r="Y3" s="97"/>
      <c r="Z3" s="97"/>
      <c r="AA3" s="97"/>
      <c r="AB3" s="97"/>
      <c r="AC3" s="97"/>
      <c r="AD3" s="97"/>
      <c r="AE3" s="97"/>
      <c r="AF3" s="98"/>
      <c r="AG3" s="96" t="s">
        <v>120</v>
      </c>
      <c r="AH3" s="97"/>
      <c r="AI3" s="97"/>
      <c r="AJ3" s="97"/>
      <c r="AK3" s="97"/>
      <c r="AL3" s="97"/>
      <c r="AM3" s="97"/>
      <c r="AN3" s="97"/>
      <c r="AO3" s="97"/>
      <c r="AP3" s="98"/>
      <c r="AQ3" s="96" t="s">
        <v>119</v>
      </c>
      <c r="AR3" s="97"/>
      <c r="AS3" s="97"/>
      <c r="AT3" s="97"/>
      <c r="AU3" s="97"/>
      <c r="AV3" s="97"/>
      <c r="AW3" s="97"/>
      <c r="AX3" s="97"/>
      <c r="AY3" s="97"/>
      <c r="AZ3" s="98"/>
      <c r="BA3" s="96" t="s">
        <v>120</v>
      </c>
      <c r="BB3" s="97"/>
      <c r="BC3" s="97"/>
      <c r="BD3" s="97"/>
      <c r="BE3" s="97"/>
      <c r="BF3" s="97"/>
      <c r="BG3" s="97"/>
      <c r="BH3" s="97"/>
      <c r="BI3" s="97"/>
      <c r="BJ3" s="98"/>
      <c r="BK3" s="106"/>
      <c r="BL3" s="10"/>
      <c r="BM3" s="83"/>
      <c r="BN3" s="10"/>
      <c r="BO3" s="10"/>
      <c r="BP3" s="10"/>
      <c r="BQ3" s="10"/>
      <c r="BR3" s="10"/>
      <c r="BS3" s="10"/>
      <c r="BT3" s="10"/>
      <c r="BU3" s="10"/>
      <c r="BV3" s="10"/>
    </row>
    <row r="4" spans="1:99" s="11" customFormat="1" ht="18" x14ac:dyDescent="0.35">
      <c r="A4" s="112"/>
      <c r="B4" s="89"/>
      <c r="C4" s="93" t="s">
        <v>34</v>
      </c>
      <c r="D4" s="94"/>
      <c r="E4" s="94"/>
      <c r="F4" s="94"/>
      <c r="G4" s="95"/>
      <c r="H4" s="93" t="s">
        <v>35</v>
      </c>
      <c r="I4" s="94"/>
      <c r="J4" s="94"/>
      <c r="K4" s="94"/>
      <c r="L4" s="95"/>
      <c r="M4" s="93" t="s">
        <v>34</v>
      </c>
      <c r="N4" s="94"/>
      <c r="O4" s="94"/>
      <c r="P4" s="94"/>
      <c r="Q4" s="95"/>
      <c r="R4" s="93" t="s">
        <v>35</v>
      </c>
      <c r="S4" s="94"/>
      <c r="T4" s="94"/>
      <c r="U4" s="94"/>
      <c r="V4" s="95"/>
      <c r="W4" s="93" t="s">
        <v>34</v>
      </c>
      <c r="X4" s="94"/>
      <c r="Y4" s="94"/>
      <c r="Z4" s="94"/>
      <c r="AA4" s="95"/>
      <c r="AB4" s="93" t="s">
        <v>35</v>
      </c>
      <c r="AC4" s="94"/>
      <c r="AD4" s="94"/>
      <c r="AE4" s="94"/>
      <c r="AF4" s="95"/>
      <c r="AG4" s="93" t="s">
        <v>34</v>
      </c>
      <c r="AH4" s="94"/>
      <c r="AI4" s="94"/>
      <c r="AJ4" s="94"/>
      <c r="AK4" s="95"/>
      <c r="AL4" s="93" t="s">
        <v>35</v>
      </c>
      <c r="AM4" s="94"/>
      <c r="AN4" s="94"/>
      <c r="AO4" s="94"/>
      <c r="AP4" s="95"/>
      <c r="AQ4" s="93" t="s">
        <v>34</v>
      </c>
      <c r="AR4" s="94"/>
      <c r="AS4" s="94"/>
      <c r="AT4" s="94"/>
      <c r="AU4" s="95"/>
      <c r="AV4" s="93" t="s">
        <v>35</v>
      </c>
      <c r="AW4" s="94"/>
      <c r="AX4" s="94"/>
      <c r="AY4" s="94"/>
      <c r="AZ4" s="95"/>
      <c r="BA4" s="93" t="s">
        <v>34</v>
      </c>
      <c r="BB4" s="94"/>
      <c r="BC4" s="94"/>
      <c r="BD4" s="94"/>
      <c r="BE4" s="95"/>
      <c r="BF4" s="93" t="s">
        <v>35</v>
      </c>
      <c r="BG4" s="94"/>
      <c r="BH4" s="94"/>
      <c r="BI4" s="94"/>
      <c r="BJ4" s="95"/>
      <c r="BK4" s="106"/>
      <c r="BL4" s="10"/>
      <c r="BM4" s="83"/>
      <c r="BN4" s="10"/>
      <c r="BO4" s="10"/>
      <c r="BP4" s="10"/>
      <c r="BQ4" s="10"/>
      <c r="BR4" s="10"/>
      <c r="BS4" s="10"/>
      <c r="BT4" s="10"/>
      <c r="BU4" s="10"/>
      <c r="BV4" s="10"/>
    </row>
    <row r="5" spans="1:99" s="7" customFormat="1" ht="15" customHeight="1" x14ac:dyDescent="0.35">
      <c r="A5" s="112"/>
      <c r="B5" s="89"/>
      <c r="C5" s="13">
        <v>1</v>
      </c>
      <c r="D5" s="12">
        <v>2</v>
      </c>
      <c r="E5" s="12">
        <v>3</v>
      </c>
      <c r="F5" s="12">
        <v>4</v>
      </c>
      <c r="G5" s="14">
        <v>5</v>
      </c>
      <c r="H5" s="13">
        <v>1</v>
      </c>
      <c r="I5" s="12">
        <v>2</v>
      </c>
      <c r="J5" s="12">
        <v>3</v>
      </c>
      <c r="K5" s="12">
        <v>4</v>
      </c>
      <c r="L5" s="14">
        <v>5</v>
      </c>
      <c r="M5" s="13">
        <v>1</v>
      </c>
      <c r="N5" s="12">
        <v>2</v>
      </c>
      <c r="O5" s="12">
        <v>3</v>
      </c>
      <c r="P5" s="12">
        <v>4</v>
      </c>
      <c r="Q5" s="14">
        <v>5</v>
      </c>
      <c r="R5" s="13">
        <v>1</v>
      </c>
      <c r="S5" s="12">
        <v>2</v>
      </c>
      <c r="T5" s="12">
        <v>3</v>
      </c>
      <c r="U5" s="12">
        <v>4</v>
      </c>
      <c r="V5" s="14">
        <v>5</v>
      </c>
      <c r="W5" s="13">
        <v>1</v>
      </c>
      <c r="X5" s="12">
        <v>2</v>
      </c>
      <c r="Y5" s="12">
        <v>3</v>
      </c>
      <c r="Z5" s="12">
        <v>4</v>
      </c>
      <c r="AA5" s="14">
        <v>5</v>
      </c>
      <c r="AB5" s="13">
        <v>1</v>
      </c>
      <c r="AC5" s="12">
        <v>2</v>
      </c>
      <c r="AD5" s="12">
        <v>3</v>
      </c>
      <c r="AE5" s="12">
        <v>4</v>
      </c>
      <c r="AF5" s="14">
        <v>5</v>
      </c>
      <c r="AG5" s="13">
        <v>1</v>
      </c>
      <c r="AH5" s="12">
        <v>2</v>
      </c>
      <c r="AI5" s="12">
        <v>3</v>
      </c>
      <c r="AJ5" s="12">
        <v>4</v>
      </c>
      <c r="AK5" s="14">
        <v>5</v>
      </c>
      <c r="AL5" s="13">
        <v>1</v>
      </c>
      <c r="AM5" s="12">
        <v>2</v>
      </c>
      <c r="AN5" s="12">
        <v>3</v>
      </c>
      <c r="AO5" s="12">
        <v>4</v>
      </c>
      <c r="AP5" s="14">
        <v>5</v>
      </c>
      <c r="AQ5" s="13">
        <v>1</v>
      </c>
      <c r="AR5" s="67">
        <v>2</v>
      </c>
      <c r="AS5" s="12">
        <v>3</v>
      </c>
      <c r="AT5" s="12">
        <v>4</v>
      </c>
      <c r="AU5" s="14">
        <v>5</v>
      </c>
      <c r="AV5" s="13">
        <v>1</v>
      </c>
      <c r="AW5" s="12">
        <v>2</v>
      </c>
      <c r="AX5" s="12">
        <v>3</v>
      </c>
      <c r="AY5" s="12">
        <v>4</v>
      </c>
      <c r="AZ5" s="14">
        <v>5</v>
      </c>
      <c r="BA5" s="13">
        <v>1</v>
      </c>
      <c r="BB5" s="12">
        <v>2</v>
      </c>
      <c r="BC5" s="12">
        <v>3</v>
      </c>
      <c r="BD5" s="12">
        <v>4</v>
      </c>
      <c r="BE5" s="14">
        <v>5</v>
      </c>
      <c r="BF5" s="13">
        <v>1</v>
      </c>
      <c r="BG5" s="12">
        <v>2</v>
      </c>
      <c r="BH5" s="12">
        <v>3</v>
      </c>
      <c r="BI5" s="12">
        <v>4</v>
      </c>
      <c r="BJ5" s="14">
        <v>5</v>
      </c>
      <c r="BK5" s="107"/>
      <c r="BL5" s="5"/>
      <c r="BM5" s="84"/>
      <c r="BN5" s="5"/>
      <c r="BO5" s="5"/>
      <c r="BP5" s="5"/>
      <c r="BQ5" s="5"/>
      <c r="BR5" s="5"/>
      <c r="BS5" s="5"/>
      <c r="BT5" s="5"/>
      <c r="BU5" s="5"/>
      <c r="BV5" s="5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</row>
    <row r="6" spans="1:99" x14ac:dyDescent="0.2">
      <c r="A6" s="15" t="s">
        <v>0</v>
      </c>
      <c r="B6" s="18" t="s">
        <v>6</v>
      </c>
      <c r="C6" s="99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1"/>
    </row>
    <row r="7" spans="1:99" x14ac:dyDescent="0.2">
      <c r="A7" s="15" t="s">
        <v>76</v>
      </c>
      <c r="B7" s="18" t="s">
        <v>12</v>
      </c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1"/>
    </row>
    <row r="8" spans="1:99" x14ac:dyDescent="0.2">
      <c r="A8" s="15"/>
      <c r="B8" s="28" t="s">
        <v>101</v>
      </c>
      <c r="C8" s="34">
        <v>0</v>
      </c>
      <c r="D8" s="34">
        <v>127.18863601999952</v>
      </c>
      <c r="E8" s="34">
        <v>0</v>
      </c>
      <c r="F8" s="34">
        <v>0</v>
      </c>
      <c r="G8" s="34">
        <v>0</v>
      </c>
      <c r="H8" s="34">
        <v>7.0668982550295976</v>
      </c>
      <c r="I8" s="34">
        <v>230.76703316229845</v>
      </c>
      <c r="J8" s="34">
        <v>40.7898098841994</v>
      </c>
      <c r="K8" s="34">
        <v>0</v>
      </c>
      <c r="L8" s="34">
        <v>71.114963363372979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4.5883019375303054</v>
      </c>
      <c r="S8" s="34">
        <v>23.281491201099602</v>
      </c>
      <c r="T8" s="34">
        <v>117.4943155791664</v>
      </c>
      <c r="U8" s="34">
        <v>0</v>
      </c>
      <c r="V8" s="34">
        <v>8.1400421006957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2.8356521619566979</v>
      </c>
      <c r="AC8" s="34">
        <v>94.269056658163493</v>
      </c>
      <c r="AD8" s="34">
        <v>16.952949528999604</v>
      </c>
      <c r="AE8" s="34">
        <v>0</v>
      </c>
      <c r="AF8" s="34">
        <v>51.749367947956159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34">
        <v>2.5691830805221016</v>
      </c>
      <c r="AM8" s="34">
        <v>60.305504920565006</v>
      </c>
      <c r="AN8" s="34">
        <v>60.237690791765594</v>
      </c>
      <c r="AO8" s="34">
        <v>0</v>
      </c>
      <c r="AP8" s="34">
        <v>25.005835466425523</v>
      </c>
      <c r="AQ8" s="34">
        <v>0</v>
      </c>
      <c r="AR8" s="65">
        <v>0</v>
      </c>
      <c r="AS8" s="34">
        <v>0</v>
      </c>
      <c r="AT8" s="34">
        <v>0</v>
      </c>
      <c r="AU8" s="34">
        <v>0</v>
      </c>
      <c r="AV8" s="34">
        <v>8.6579202872749974</v>
      </c>
      <c r="AW8" s="34">
        <v>12.035796077331598</v>
      </c>
      <c r="AX8" s="34">
        <v>4.5197244370665999</v>
      </c>
      <c r="AY8" s="34">
        <v>0</v>
      </c>
      <c r="AZ8" s="34">
        <v>30.493924790626615</v>
      </c>
      <c r="BA8" s="34">
        <v>0</v>
      </c>
      <c r="BB8" s="34">
        <v>0</v>
      </c>
      <c r="BC8" s="34">
        <v>0</v>
      </c>
      <c r="BD8" s="34">
        <v>0</v>
      </c>
      <c r="BE8" s="34">
        <v>0</v>
      </c>
      <c r="BF8" s="34">
        <v>2.5830377747208999</v>
      </c>
      <c r="BG8" s="34">
        <v>0.38830930876650005</v>
      </c>
      <c r="BH8" s="34">
        <v>2.9745648695999001</v>
      </c>
      <c r="BI8" s="34">
        <v>0</v>
      </c>
      <c r="BJ8" s="34">
        <v>3.6469565575644989</v>
      </c>
      <c r="BK8" s="35">
        <f>SUM(C8:BJ8)</f>
        <v>1009.6569661626976</v>
      </c>
      <c r="BL8" s="79"/>
    </row>
    <row r="9" spans="1:99" x14ac:dyDescent="0.2">
      <c r="A9" s="15"/>
      <c r="B9" s="20" t="s">
        <v>85</v>
      </c>
      <c r="C9" s="32">
        <f t="shared" ref="C9:BJ9" si="0">SUM(C8)</f>
        <v>0</v>
      </c>
      <c r="D9" s="61">
        <f t="shared" si="0"/>
        <v>127.18863601999952</v>
      </c>
      <c r="E9" s="32">
        <f t="shared" si="0"/>
        <v>0</v>
      </c>
      <c r="F9" s="32">
        <f t="shared" si="0"/>
        <v>0</v>
      </c>
      <c r="G9" s="32">
        <f t="shared" si="0"/>
        <v>0</v>
      </c>
      <c r="H9" s="61">
        <f t="shared" si="0"/>
        <v>7.0668982550295976</v>
      </c>
      <c r="I9" s="61">
        <f t="shared" si="0"/>
        <v>230.76703316229845</v>
      </c>
      <c r="J9" s="61">
        <f t="shared" si="0"/>
        <v>40.7898098841994</v>
      </c>
      <c r="K9" s="61">
        <f t="shared" si="0"/>
        <v>0</v>
      </c>
      <c r="L9" s="61">
        <f t="shared" si="0"/>
        <v>71.114963363372979</v>
      </c>
      <c r="M9" s="32">
        <f t="shared" si="0"/>
        <v>0</v>
      </c>
      <c r="N9" s="32">
        <f t="shared" si="0"/>
        <v>0</v>
      </c>
      <c r="O9" s="32">
        <f t="shared" si="0"/>
        <v>0</v>
      </c>
      <c r="P9" s="32">
        <f t="shared" si="0"/>
        <v>0</v>
      </c>
      <c r="Q9" s="32">
        <f t="shared" si="0"/>
        <v>0</v>
      </c>
      <c r="R9" s="61">
        <f t="shared" si="0"/>
        <v>4.5883019375303054</v>
      </c>
      <c r="S9" s="61">
        <f t="shared" si="0"/>
        <v>23.281491201099602</v>
      </c>
      <c r="T9" s="61">
        <f t="shared" si="0"/>
        <v>117.4943155791664</v>
      </c>
      <c r="U9" s="61">
        <f t="shared" si="0"/>
        <v>0</v>
      </c>
      <c r="V9" s="61">
        <f t="shared" si="0"/>
        <v>8.1400421006957</v>
      </c>
      <c r="W9" s="32">
        <f t="shared" si="0"/>
        <v>0</v>
      </c>
      <c r="X9" s="61">
        <f t="shared" si="0"/>
        <v>0</v>
      </c>
      <c r="Y9" s="32">
        <f t="shared" si="0"/>
        <v>0</v>
      </c>
      <c r="Z9" s="32">
        <f t="shared" si="0"/>
        <v>0</v>
      </c>
      <c r="AA9" s="32">
        <f t="shared" si="0"/>
        <v>0</v>
      </c>
      <c r="AB9" s="61">
        <f t="shared" si="0"/>
        <v>2.8356521619566979</v>
      </c>
      <c r="AC9" s="61">
        <f t="shared" si="0"/>
        <v>94.269056658163493</v>
      </c>
      <c r="AD9" s="61">
        <f t="shared" si="0"/>
        <v>16.952949528999604</v>
      </c>
      <c r="AE9" s="61">
        <f t="shared" si="0"/>
        <v>0</v>
      </c>
      <c r="AF9" s="61">
        <f t="shared" si="0"/>
        <v>51.749367947956159</v>
      </c>
      <c r="AG9" s="32">
        <f t="shared" si="0"/>
        <v>0</v>
      </c>
      <c r="AH9" s="32">
        <f t="shared" si="0"/>
        <v>0</v>
      </c>
      <c r="AI9" s="32">
        <f t="shared" si="0"/>
        <v>0</v>
      </c>
      <c r="AJ9" s="32">
        <f t="shared" si="0"/>
        <v>0</v>
      </c>
      <c r="AK9" s="32">
        <f t="shared" si="0"/>
        <v>0</v>
      </c>
      <c r="AL9" s="61">
        <f t="shared" si="0"/>
        <v>2.5691830805221016</v>
      </c>
      <c r="AM9" s="61">
        <f t="shared" si="0"/>
        <v>60.305504920565006</v>
      </c>
      <c r="AN9" s="61">
        <f t="shared" si="0"/>
        <v>60.237690791765594</v>
      </c>
      <c r="AO9" s="61">
        <f t="shared" si="0"/>
        <v>0</v>
      </c>
      <c r="AP9" s="61">
        <f t="shared" si="0"/>
        <v>25.005835466425523</v>
      </c>
      <c r="AQ9" s="32">
        <f t="shared" si="0"/>
        <v>0</v>
      </c>
      <c r="AR9" s="68">
        <f t="shared" si="0"/>
        <v>0</v>
      </c>
      <c r="AS9" s="32">
        <f t="shared" si="0"/>
        <v>0</v>
      </c>
      <c r="AT9" s="32">
        <f t="shared" si="0"/>
        <v>0</v>
      </c>
      <c r="AU9" s="32">
        <f t="shared" si="0"/>
        <v>0</v>
      </c>
      <c r="AV9" s="61">
        <f>(SUM(AV8))</f>
        <v>8.6579202872749974</v>
      </c>
      <c r="AW9" s="61">
        <f>(SUM(AW8))</f>
        <v>12.035796077331598</v>
      </c>
      <c r="AX9" s="61">
        <f t="shared" si="0"/>
        <v>4.5197244370665999</v>
      </c>
      <c r="AY9" s="61">
        <f t="shared" si="0"/>
        <v>0</v>
      </c>
      <c r="AZ9" s="61">
        <f t="shared" si="0"/>
        <v>30.493924790626615</v>
      </c>
      <c r="BA9" s="32">
        <f t="shared" si="0"/>
        <v>0</v>
      </c>
      <c r="BB9" s="32">
        <f t="shared" si="0"/>
        <v>0</v>
      </c>
      <c r="BC9" s="32">
        <f t="shared" si="0"/>
        <v>0</v>
      </c>
      <c r="BD9" s="32">
        <f t="shared" si="0"/>
        <v>0</v>
      </c>
      <c r="BE9" s="32">
        <f t="shared" si="0"/>
        <v>0</v>
      </c>
      <c r="BF9" s="61">
        <f t="shared" si="0"/>
        <v>2.5830377747208999</v>
      </c>
      <c r="BG9" s="61">
        <f t="shared" si="0"/>
        <v>0.38830930876650005</v>
      </c>
      <c r="BH9" s="61">
        <f t="shared" si="0"/>
        <v>2.9745648695999001</v>
      </c>
      <c r="BI9" s="61">
        <f t="shared" si="0"/>
        <v>0</v>
      </c>
      <c r="BJ9" s="61">
        <f t="shared" si="0"/>
        <v>3.6469565575644989</v>
      </c>
      <c r="BK9" s="62">
        <f>SUM(BK8)</f>
        <v>1009.6569661626976</v>
      </c>
    </row>
    <row r="10" spans="1:99" x14ac:dyDescent="0.2">
      <c r="A10" s="15" t="s">
        <v>77</v>
      </c>
      <c r="B10" s="19" t="s">
        <v>3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1"/>
    </row>
    <row r="11" spans="1:99" x14ac:dyDescent="0.2">
      <c r="A11" s="15"/>
      <c r="B11" s="28" t="s">
        <v>102</v>
      </c>
      <c r="C11" s="34">
        <v>0</v>
      </c>
      <c r="D11" s="34">
        <v>3.7850609365332</v>
      </c>
      <c r="E11" s="34">
        <v>0</v>
      </c>
      <c r="F11" s="34">
        <v>0</v>
      </c>
      <c r="G11" s="34">
        <v>0</v>
      </c>
      <c r="H11" s="34">
        <v>0.20501566339859995</v>
      </c>
      <c r="I11" s="34">
        <v>5.84070362333E-2</v>
      </c>
      <c r="J11" s="34">
        <v>0</v>
      </c>
      <c r="K11" s="34">
        <v>0</v>
      </c>
      <c r="L11" s="34">
        <v>4.9223564687998005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0.1759581954659</v>
      </c>
      <c r="S11" s="34">
        <v>2.8123849749427596E-2</v>
      </c>
      <c r="T11" s="34">
        <v>0</v>
      </c>
      <c r="U11" s="34">
        <v>0</v>
      </c>
      <c r="V11" s="34">
        <v>0.2508914836999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0.75054108709579959</v>
      </c>
      <c r="AC11" s="34">
        <v>0.16183076513329997</v>
      </c>
      <c r="AD11" s="34">
        <v>0</v>
      </c>
      <c r="AE11" s="34">
        <v>0</v>
      </c>
      <c r="AF11" s="34">
        <v>1.5786697596657997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0.6816598387287004</v>
      </c>
      <c r="AM11" s="34">
        <v>0.15028830766660001</v>
      </c>
      <c r="AN11" s="34">
        <v>0</v>
      </c>
      <c r="AO11" s="34">
        <v>0</v>
      </c>
      <c r="AP11" s="34">
        <v>0.78717571236630002</v>
      </c>
      <c r="AQ11" s="34">
        <v>0</v>
      </c>
      <c r="AR11" s="65">
        <v>0</v>
      </c>
      <c r="AS11" s="34">
        <v>0</v>
      </c>
      <c r="AT11" s="34">
        <v>0</v>
      </c>
      <c r="AU11" s="34">
        <v>0</v>
      </c>
      <c r="AV11" s="34">
        <v>0.35156402236469997</v>
      </c>
      <c r="AW11" s="34">
        <v>0.28015092229990002</v>
      </c>
      <c r="AX11" s="34">
        <v>0</v>
      </c>
      <c r="AY11" s="34">
        <v>0</v>
      </c>
      <c r="AZ11" s="34">
        <v>0.91979956283280007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0.15715253556609998</v>
      </c>
      <c r="BG11" s="34">
        <v>8.6274555666000004E-3</v>
      </c>
      <c r="BH11" s="34">
        <v>0</v>
      </c>
      <c r="BI11" s="34">
        <v>0</v>
      </c>
      <c r="BJ11" s="34">
        <v>0.16345192523329999</v>
      </c>
      <c r="BK11" s="35">
        <f>SUM(C11:BJ11)</f>
        <v>15.416725528400029</v>
      </c>
    </row>
    <row r="12" spans="1:99" x14ac:dyDescent="0.2">
      <c r="A12" s="15"/>
      <c r="B12" s="20" t="s">
        <v>86</v>
      </c>
      <c r="C12" s="32">
        <f t="shared" ref="C12:BJ12" si="1">SUM(C11)</f>
        <v>0</v>
      </c>
      <c r="D12" s="61">
        <f t="shared" si="1"/>
        <v>3.7850609365332</v>
      </c>
      <c r="E12" s="32">
        <f t="shared" si="1"/>
        <v>0</v>
      </c>
      <c r="F12" s="32">
        <f t="shared" si="1"/>
        <v>0</v>
      </c>
      <c r="G12" s="32">
        <f t="shared" si="1"/>
        <v>0</v>
      </c>
      <c r="H12" s="61">
        <f t="shared" si="1"/>
        <v>0.20501566339859995</v>
      </c>
      <c r="I12" s="61">
        <f t="shared" si="1"/>
        <v>5.84070362333E-2</v>
      </c>
      <c r="J12" s="61">
        <f t="shared" si="1"/>
        <v>0</v>
      </c>
      <c r="K12" s="61">
        <f t="shared" si="1"/>
        <v>0</v>
      </c>
      <c r="L12" s="61">
        <f t="shared" si="1"/>
        <v>4.9223564687998005</v>
      </c>
      <c r="M12" s="32">
        <f t="shared" si="1"/>
        <v>0</v>
      </c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61">
        <f t="shared" si="1"/>
        <v>0.1759581954659</v>
      </c>
      <c r="S12" s="61">
        <f t="shared" si="1"/>
        <v>2.8123849749427596E-2</v>
      </c>
      <c r="T12" s="61">
        <f t="shared" si="1"/>
        <v>0</v>
      </c>
      <c r="U12" s="61">
        <f t="shared" si="1"/>
        <v>0</v>
      </c>
      <c r="V12" s="61">
        <f t="shared" si="1"/>
        <v>0.2508914836999</v>
      </c>
      <c r="W12" s="32">
        <f t="shared" si="1"/>
        <v>0</v>
      </c>
      <c r="X12" s="61">
        <f t="shared" si="1"/>
        <v>0</v>
      </c>
      <c r="Y12" s="32">
        <f t="shared" si="1"/>
        <v>0</v>
      </c>
      <c r="Z12" s="32">
        <f t="shared" si="1"/>
        <v>0</v>
      </c>
      <c r="AA12" s="32">
        <f t="shared" si="1"/>
        <v>0</v>
      </c>
      <c r="AB12" s="61">
        <f t="shared" si="1"/>
        <v>0.75054108709579959</v>
      </c>
      <c r="AC12" s="61">
        <f t="shared" si="1"/>
        <v>0.16183076513329997</v>
      </c>
      <c r="AD12" s="61">
        <f t="shared" si="1"/>
        <v>0</v>
      </c>
      <c r="AE12" s="61">
        <f t="shared" si="1"/>
        <v>0</v>
      </c>
      <c r="AF12" s="61">
        <f t="shared" si="1"/>
        <v>1.5786697596657997</v>
      </c>
      <c r="AG12" s="32">
        <f t="shared" si="1"/>
        <v>0</v>
      </c>
      <c r="AH12" s="32">
        <f t="shared" si="1"/>
        <v>0</v>
      </c>
      <c r="AI12" s="32">
        <f t="shared" si="1"/>
        <v>0</v>
      </c>
      <c r="AJ12" s="32">
        <f t="shared" si="1"/>
        <v>0</v>
      </c>
      <c r="AK12" s="32">
        <f t="shared" si="1"/>
        <v>0</v>
      </c>
      <c r="AL12" s="61">
        <f t="shared" si="1"/>
        <v>0.6816598387287004</v>
      </c>
      <c r="AM12" s="61">
        <f t="shared" si="1"/>
        <v>0.15028830766660001</v>
      </c>
      <c r="AN12" s="61">
        <f t="shared" si="1"/>
        <v>0</v>
      </c>
      <c r="AO12" s="61">
        <f t="shared" si="1"/>
        <v>0</v>
      </c>
      <c r="AP12" s="61">
        <f t="shared" si="1"/>
        <v>0.78717571236630002</v>
      </c>
      <c r="AQ12" s="32">
        <f t="shared" si="1"/>
        <v>0</v>
      </c>
      <c r="AR12" s="68">
        <f t="shared" si="1"/>
        <v>0</v>
      </c>
      <c r="AS12" s="32">
        <f t="shared" si="1"/>
        <v>0</v>
      </c>
      <c r="AT12" s="32">
        <f t="shared" si="1"/>
        <v>0</v>
      </c>
      <c r="AU12" s="32">
        <f t="shared" si="1"/>
        <v>0</v>
      </c>
      <c r="AV12" s="61">
        <f>(SUM(AV11))</f>
        <v>0.35156402236469997</v>
      </c>
      <c r="AW12" s="61">
        <f>(SUM(AW11))</f>
        <v>0.28015092229990002</v>
      </c>
      <c r="AX12" s="61">
        <f t="shared" si="1"/>
        <v>0</v>
      </c>
      <c r="AY12" s="61">
        <f t="shared" si="1"/>
        <v>0</v>
      </c>
      <c r="AZ12" s="61">
        <f t="shared" si="1"/>
        <v>0.91979956283280007</v>
      </c>
      <c r="BA12" s="32">
        <f t="shared" si="1"/>
        <v>0</v>
      </c>
      <c r="BB12" s="32">
        <f t="shared" si="1"/>
        <v>0</v>
      </c>
      <c r="BC12" s="32">
        <f t="shared" si="1"/>
        <v>0</v>
      </c>
      <c r="BD12" s="32">
        <f t="shared" si="1"/>
        <v>0</v>
      </c>
      <c r="BE12" s="32">
        <f t="shared" si="1"/>
        <v>0</v>
      </c>
      <c r="BF12" s="61">
        <f t="shared" si="1"/>
        <v>0.15715253556609998</v>
      </c>
      <c r="BG12" s="61">
        <f t="shared" si="1"/>
        <v>8.6274555666000004E-3</v>
      </c>
      <c r="BH12" s="61">
        <f t="shared" si="1"/>
        <v>0</v>
      </c>
      <c r="BI12" s="61">
        <f t="shared" si="1"/>
        <v>0</v>
      </c>
      <c r="BJ12" s="61">
        <f t="shared" si="1"/>
        <v>0.16345192523329999</v>
      </c>
      <c r="BK12" s="64">
        <f>SUM(BK11)</f>
        <v>15.416725528400029</v>
      </c>
    </row>
    <row r="13" spans="1:99" x14ac:dyDescent="0.2">
      <c r="A13" s="15" t="s">
        <v>78</v>
      </c>
      <c r="B13" s="19" t="s">
        <v>10</v>
      </c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1"/>
    </row>
    <row r="14" spans="1:99" x14ac:dyDescent="0.2">
      <c r="A14" s="15"/>
      <c r="B14" s="20" t="s">
        <v>36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65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5">
        <f t="shared" ref="BK14" si="2">SUM(C14:BJ14)</f>
        <v>0</v>
      </c>
    </row>
    <row r="15" spans="1:99" x14ac:dyDescent="0.2">
      <c r="A15" s="15"/>
      <c r="B15" s="20" t="s">
        <v>93</v>
      </c>
      <c r="C15" s="33">
        <f t="shared" ref="C15:AH15" si="3">SUM(C14:C14)</f>
        <v>0</v>
      </c>
      <c r="D15" s="33">
        <f t="shared" si="3"/>
        <v>0</v>
      </c>
      <c r="E15" s="33">
        <f t="shared" si="3"/>
        <v>0</v>
      </c>
      <c r="F15" s="33">
        <f t="shared" si="3"/>
        <v>0</v>
      </c>
      <c r="G15" s="33">
        <f t="shared" si="3"/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  <c r="N15" s="33">
        <f t="shared" si="3"/>
        <v>0</v>
      </c>
      <c r="O15" s="33">
        <f t="shared" si="3"/>
        <v>0</v>
      </c>
      <c r="P15" s="33">
        <f t="shared" si="3"/>
        <v>0</v>
      </c>
      <c r="Q15" s="33">
        <f t="shared" si="3"/>
        <v>0</v>
      </c>
      <c r="R15" s="33">
        <f t="shared" si="3"/>
        <v>0</v>
      </c>
      <c r="S15" s="33">
        <f t="shared" si="3"/>
        <v>0</v>
      </c>
      <c r="T15" s="33">
        <f t="shared" si="3"/>
        <v>0</v>
      </c>
      <c r="U15" s="33">
        <f t="shared" si="3"/>
        <v>0</v>
      </c>
      <c r="V15" s="33">
        <f t="shared" si="3"/>
        <v>0</v>
      </c>
      <c r="W15" s="33">
        <f t="shared" si="3"/>
        <v>0</v>
      </c>
      <c r="X15" s="33">
        <f t="shared" si="3"/>
        <v>0</v>
      </c>
      <c r="Y15" s="33">
        <f t="shared" si="3"/>
        <v>0</v>
      </c>
      <c r="Z15" s="33">
        <f t="shared" si="3"/>
        <v>0</v>
      </c>
      <c r="AA15" s="33">
        <f t="shared" si="3"/>
        <v>0</v>
      </c>
      <c r="AB15" s="33">
        <f t="shared" si="3"/>
        <v>0</v>
      </c>
      <c r="AC15" s="33">
        <f t="shared" si="3"/>
        <v>0</v>
      </c>
      <c r="AD15" s="33">
        <f t="shared" si="3"/>
        <v>0</v>
      </c>
      <c r="AE15" s="33">
        <f t="shared" si="3"/>
        <v>0</v>
      </c>
      <c r="AF15" s="33">
        <f t="shared" si="3"/>
        <v>0</v>
      </c>
      <c r="AG15" s="33">
        <f t="shared" si="3"/>
        <v>0</v>
      </c>
      <c r="AH15" s="33">
        <f t="shared" si="3"/>
        <v>0</v>
      </c>
      <c r="AI15" s="33">
        <f t="shared" ref="AI15:BK15" si="4">SUM(AI14:AI14)</f>
        <v>0</v>
      </c>
      <c r="AJ15" s="33">
        <f t="shared" si="4"/>
        <v>0</v>
      </c>
      <c r="AK15" s="33">
        <f t="shared" si="4"/>
        <v>0</v>
      </c>
      <c r="AL15" s="33">
        <f t="shared" si="4"/>
        <v>0</v>
      </c>
      <c r="AM15" s="33">
        <f t="shared" si="4"/>
        <v>0</v>
      </c>
      <c r="AN15" s="33">
        <f t="shared" si="4"/>
        <v>0</v>
      </c>
      <c r="AO15" s="33">
        <f t="shared" si="4"/>
        <v>0</v>
      </c>
      <c r="AP15" s="33">
        <f t="shared" si="4"/>
        <v>0</v>
      </c>
      <c r="AQ15" s="33">
        <f t="shared" si="4"/>
        <v>0</v>
      </c>
      <c r="AR15" s="66">
        <f t="shared" si="4"/>
        <v>0</v>
      </c>
      <c r="AS15" s="33">
        <f t="shared" si="4"/>
        <v>0</v>
      </c>
      <c r="AT15" s="33">
        <f t="shared" si="4"/>
        <v>0</v>
      </c>
      <c r="AU15" s="33">
        <f t="shared" si="4"/>
        <v>0</v>
      </c>
      <c r="AV15" s="33">
        <f t="shared" si="4"/>
        <v>0</v>
      </c>
      <c r="AW15" s="33">
        <f t="shared" si="4"/>
        <v>0</v>
      </c>
      <c r="AX15" s="33">
        <f t="shared" si="4"/>
        <v>0</v>
      </c>
      <c r="AY15" s="33">
        <f t="shared" si="4"/>
        <v>0</v>
      </c>
      <c r="AZ15" s="33">
        <f t="shared" si="4"/>
        <v>0</v>
      </c>
      <c r="BA15" s="33">
        <f t="shared" si="4"/>
        <v>0</v>
      </c>
      <c r="BB15" s="33">
        <f t="shared" si="4"/>
        <v>0</v>
      </c>
      <c r="BC15" s="33">
        <f t="shared" si="4"/>
        <v>0</v>
      </c>
      <c r="BD15" s="33">
        <f t="shared" si="4"/>
        <v>0</v>
      </c>
      <c r="BE15" s="33">
        <f t="shared" si="4"/>
        <v>0</v>
      </c>
      <c r="BF15" s="33">
        <f t="shared" si="4"/>
        <v>0</v>
      </c>
      <c r="BG15" s="33">
        <f t="shared" si="4"/>
        <v>0</v>
      </c>
      <c r="BH15" s="33">
        <f t="shared" si="4"/>
        <v>0</v>
      </c>
      <c r="BI15" s="33">
        <f t="shared" si="4"/>
        <v>0</v>
      </c>
      <c r="BJ15" s="33">
        <f t="shared" si="4"/>
        <v>0</v>
      </c>
      <c r="BK15" s="33">
        <f t="shared" si="4"/>
        <v>0</v>
      </c>
    </row>
    <row r="16" spans="1:99" x14ac:dyDescent="0.2">
      <c r="A16" s="15" t="s">
        <v>79</v>
      </c>
      <c r="B16" s="19" t="s">
        <v>13</v>
      </c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1"/>
    </row>
    <row r="17" spans="1:65" x14ac:dyDescent="0.2">
      <c r="A17" s="15"/>
      <c r="B17" s="20" t="s">
        <v>36</v>
      </c>
      <c r="C17" s="30">
        <v>0</v>
      </c>
      <c r="D17" s="29">
        <v>0</v>
      </c>
      <c r="E17" s="29">
        <v>0</v>
      </c>
      <c r="F17" s="29">
        <v>0</v>
      </c>
      <c r="G17" s="31">
        <v>0</v>
      </c>
      <c r="H17" s="30">
        <v>0</v>
      </c>
      <c r="I17" s="29">
        <v>0</v>
      </c>
      <c r="J17" s="29">
        <v>0</v>
      </c>
      <c r="K17" s="29">
        <v>0</v>
      </c>
      <c r="L17" s="31">
        <v>0</v>
      </c>
      <c r="M17" s="30">
        <v>0</v>
      </c>
      <c r="N17" s="29">
        <v>0</v>
      </c>
      <c r="O17" s="29">
        <v>0</v>
      </c>
      <c r="P17" s="29">
        <v>0</v>
      </c>
      <c r="Q17" s="31">
        <v>0</v>
      </c>
      <c r="R17" s="30">
        <v>0</v>
      </c>
      <c r="S17" s="29">
        <v>0</v>
      </c>
      <c r="T17" s="29">
        <v>0</v>
      </c>
      <c r="U17" s="29">
        <v>0</v>
      </c>
      <c r="V17" s="31">
        <v>0</v>
      </c>
      <c r="W17" s="30">
        <v>0</v>
      </c>
      <c r="X17" s="29">
        <v>0</v>
      </c>
      <c r="Y17" s="29">
        <v>0</v>
      </c>
      <c r="Z17" s="29">
        <v>0</v>
      </c>
      <c r="AA17" s="31">
        <v>0</v>
      </c>
      <c r="AB17" s="30">
        <v>0</v>
      </c>
      <c r="AC17" s="29">
        <v>0</v>
      </c>
      <c r="AD17" s="29">
        <v>0</v>
      </c>
      <c r="AE17" s="29">
        <v>0</v>
      </c>
      <c r="AF17" s="31">
        <v>0</v>
      </c>
      <c r="AG17" s="30">
        <v>0</v>
      </c>
      <c r="AH17" s="29">
        <v>0</v>
      </c>
      <c r="AI17" s="29">
        <v>0</v>
      </c>
      <c r="AJ17" s="29">
        <v>0</v>
      </c>
      <c r="AK17" s="31">
        <v>0</v>
      </c>
      <c r="AL17" s="30">
        <v>0</v>
      </c>
      <c r="AM17" s="29">
        <v>0</v>
      </c>
      <c r="AN17" s="29">
        <v>0</v>
      </c>
      <c r="AO17" s="29">
        <v>0</v>
      </c>
      <c r="AP17" s="31">
        <v>0</v>
      </c>
      <c r="AQ17" s="30">
        <v>0</v>
      </c>
      <c r="AR17" s="69">
        <v>0</v>
      </c>
      <c r="AS17" s="29">
        <v>0</v>
      </c>
      <c r="AT17" s="29">
        <v>0</v>
      </c>
      <c r="AU17" s="31">
        <v>0</v>
      </c>
      <c r="AV17" s="30">
        <v>0</v>
      </c>
      <c r="AW17" s="29">
        <v>0</v>
      </c>
      <c r="AX17" s="29">
        <v>0</v>
      </c>
      <c r="AY17" s="29">
        <v>0</v>
      </c>
      <c r="AZ17" s="31">
        <v>0</v>
      </c>
      <c r="BA17" s="30">
        <v>0</v>
      </c>
      <c r="BB17" s="29">
        <v>0</v>
      </c>
      <c r="BC17" s="29">
        <v>0</v>
      </c>
      <c r="BD17" s="29">
        <v>0</v>
      </c>
      <c r="BE17" s="31">
        <v>0</v>
      </c>
      <c r="BF17" s="30">
        <v>0</v>
      </c>
      <c r="BG17" s="29">
        <v>0</v>
      </c>
      <c r="BH17" s="29">
        <v>0</v>
      </c>
      <c r="BI17" s="29">
        <v>0</v>
      </c>
      <c r="BJ17" s="31">
        <v>0</v>
      </c>
      <c r="BK17" s="35">
        <f>SUM(C17:BJ17)</f>
        <v>0</v>
      </c>
    </row>
    <row r="18" spans="1:65" x14ac:dyDescent="0.2">
      <c r="A18" s="15"/>
      <c r="B18" s="20" t="s">
        <v>92</v>
      </c>
      <c r="C18" s="32">
        <f t="shared" ref="C18:BJ18" si="5">SUM(C17)</f>
        <v>0</v>
      </c>
      <c r="D18" s="32">
        <f t="shared" si="5"/>
        <v>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32">
        <f t="shared" si="5"/>
        <v>0</v>
      </c>
      <c r="P18" s="32">
        <f t="shared" si="5"/>
        <v>0</v>
      </c>
      <c r="Q18" s="32">
        <f t="shared" si="5"/>
        <v>0</v>
      </c>
      <c r="R18" s="32">
        <f t="shared" si="5"/>
        <v>0</v>
      </c>
      <c r="S18" s="32">
        <f t="shared" si="5"/>
        <v>0</v>
      </c>
      <c r="T18" s="32">
        <f t="shared" si="5"/>
        <v>0</v>
      </c>
      <c r="U18" s="32">
        <f t="shared" si="5"/>
        <v>0</v>
      </c>
      <c r="V18" s="32">
        <f t="shared" si="5"/>
        <v>0</v>
      </c>
      <c r="W18" s="32">
        <f t="shared" si="5"/>
        <v>0</v>
      </c>
      <c r="X18" s="32">
        <f t="shared" si="5"/>
        <v>0</v>
      </c>
      <c r="Y18" s="32">
        <f t="shared" si="5"/>
        <v>0</v>
      </c>
      <c r="Z18" s="32">
        <f t="shared" si="5"/>
        <v>0</v>
      </c>
      <c r="AA18" s="32">
        <f t="shared" si="5"/>
        <v>0</v>
      </c>
      <c r="AB18" s="32">
        <f t="shared" si="5"/>
        <v>0</v>
      </c>
      <c r="AC18" s="32">
        <f t="shared" si="5"/>
        <v>0</v>
      </c>
      <c r="AD18" s="32">
        <f t="shared" si="5"/>
        <v>0</v>
      </c>
      <c r="AE18" s="32">
        <f t="shared" si="5"/>
        <v>0</v>
      </c>
      <c r="AF18" s="32">
        <f t="shared" si="5"/>
        <v>0</v>
      </c>
      <c r="AG18" s="32">
        <f t="shared" si="5"/>
        <v>0</v>
      </c>
      <c r="AH18" s="32">
        <f t="shared" si="5"/>
        <v>0</v>
      </c>
      <c r="AI18" s="32">
        <f t="shared" si="5"/>
        <v>0</v>
      </c>
      <c r="AJ18" s="32">
        <f t="shared" si="5"/>
        <v>0</v>
      </c>
      <c r="AK18" s="32">
        <f t="shared" si="5"/>
        <v>0</v>
      </c>
      <c r="AL18" s="32">
        <f t="shared" si="5"/>
        <v>0</v>
      </c>
      <c r="AM18" s="32">
        <f t="shared" si="5"/>
        <v>0</v>
      </c>
      <c r="AN18" s="32">
        <f t="shared" si="5"/>
        <v>0</v>
      </c>
      <c r="AO18" s="32">
        <f t="shared" si="5"/>
        <v>0</v>
      </c>
      <c r="AP18" s="32">
        <f t="shared" si="5"/>
        <v>0</v>
      </c>
      <c r="AQ18" s="32">
        <f t="shared" si="5"/>
        <v>0</v>
      </c>
      <c r="AR18" s="68">
        <f t="shared" si="5"/>
        <v>0</v>
      </c>
      <c r="AS18" s="32">
        <f t="shared" si="5"/>
        <v>0</v>
      </c>
      <c r="AT18" s="32">
        <f t="shared" si="5"/>
        <v>0</v>
      </c>
      <c r="AU18" s="32">
        <f t="shared" si="5"/>
        <v>0</v>
      </c>
      <c r="AV18" s="32">
        <f t="shared" si="5"/>
        <v>0</v>
      </c>
      <c r="AW18" s="32">
        <f t="shared" si="5"/>
        <v>0</v>
      </c>
      <c r="AX18" s="32">
        <f t="shared" si="5"/>
        <v>0</v>
      </c>
      <c r="AY18" s="32">
        <f t="shared" si="5"/>
        <v>0</v>
      </c>
      <c r="AZ18" s="32">
        <f t="shared" si="5"/>
        <v>0</v>
      </c>
      <c r="BA18" s="32">
        <f t="shared" si="5"/>
        <v>0</v>
      </c>
      <c r="BB18" s="32">
        <f t="shared" si="5"/>
        <v>0</v>
      </c>
      <c r="BC18" s="32">
        <f t="shared" si="5"/>
        <v>0</v>
      </c>
      <c r="BD18" s="32">
        <f t="shared" si="5"/>
        <v>0</v>
      </c>
      <c r="BE18" s="32">
        <f t="shared" si="5"/>
        <v>0</v>
      </c>
      <c r="BF18" s="32">
        <f t="shared" si="5"/>
        <v>0</v>
      </c>
      <c r="BG18" s="32">
        <f t="shared" si="5"/>
        <v>0</v>
      </c>
      <c r="BH18" s="32">
        <f t="shared" si="5"/>
        <v>0</v>
      </c>
      <c r="BI18" s="32">
        <f t="shared" si="5"/>
        <v>0</v>
      </c>
      <c r="BJ18" s="32">
        <f t="shared" si="5"/>
        <v>0</v>
      </c>
      <c r="BK18" s="33">
        <f>SUM(BK17)</f>
        <v>0</v>
      </c>
    </row>
    <row r="19" spans="1:65" x14ac:dyDescent="0.2">
      <c r="A19" s="15" t="s">
        <v>81</v>
      </c>
      <c r="B19" s="27" t="s">
        <v>97</v>
      </c>
      <c r="C19" s="99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1"/>
    </row>
    <row r="20" spans="1:65" x14ac:dyDescent="0.2">
      <c r="A20" s="15"/>
      <c r="B20" s="20" t="s">
        <v>36</v>
      </c>
      <c r="C20" s="30">
        <v>0</v>
      </c>
      <c r="D20" s="29">
        <v>0</v>
      </c>
      <c r="E20" s="29">
        <v>0</v>
      </c>
      <c r="F20" s="29">
        <v>0</v>
      </c>
      <c r="G20" s="31">
        <v>0</v>
      </c>
      <c r="H20" s="30">
        <v>0</v>
      </c>
      <c r="I20" s="29">
        <v>0</v>
      </c>
      <c r="J20" s="29">
        <v>0</v>
      </c>
      <c r="K20" s="29">
        <v>0</v>
      </c>
      <c r="L20" s="31">
        <v>0</v>
      </c>
      <c r="M20" s="30">
        <v>0</v>
      </c>
      <c r="N20" s="29">
        <v>0</v>
      </c>
      <c r="O20" s="29">
        <v>0</v>
      </c>
      <c r="P20" s="29">
        <v>0</v>
      </c>
      <c r="Q20" s="31">
        <v>0</v>
      </c>
      <c r="R20" s="30">
        <v>0</v>
      </c>
      <c r="S20" s="29">
        <v>0</v>
      </c>
      <c r="T20" s="29">
        <v>0</v>
      </c>
      <c r="U20" s="29">
        <v>0</v>
      </c>
      <c r="V20" s="31">
        <v>0</v>
      </c>
      <c r="W20" s="30">
        <v>0</v>
      </c>
      <c r="X20" s="29">
        <v>0</v>
      </c>
      <c r="Y20" s="29">
        <v>0</v>
      </c>
      <c r="Z20" s="29">
        <v>0</v>
      </c>
      <c r="AA20" s="31">
        <v>0</v>
      </c>
      <c r="AB20" s="30">
        <v>0</v>
      </c>
      <c r="AC20" s="29">
        <v>0</v>
      </c>
      <c r="AD20" s="29">
        <v>0</v>
      </c>
      <c r="AE20" s="29">
        <v>0</v>
      </c>
      <c r="AF20" s="31">
        <v>0</v>
      </c>
      <c r="AG20" s="30">
        <v>0</v>
      </c>
      <c r="AH20" s="29">
        <v>0</v>
      </c>
      <c r="AI20" s="29">
        <v>0</v>
      </c>
      <c r="AJ20" s="29">
        <v>0</v>
      </c>
      <c r="AK20" s="31">
        <v>0</v>
      </c>
      <c r="AL20" s="30">
        <v>0</v>
      </c>
      <c r="AM20" s="29">
        <v>0</v>
      </c>
      <c r="AN20" s="29">
        <v>0</v>
      </c>
      <c r="AO20" s="29">
        <v>0</v>
      </c>
      <c r="AP20" s="31">
        <v>0</v>
      </c>
      <c r="AQ20" s="30">
        <v>0</v>
      </c>
      <c r="AR20" s="69">
        <v>0</v>
      </c>
      <c r="AS20" s="29">
        <v>0</v>
      </c>
      <c r="AT20" s="29">
        <v>0</v>
      </c>
      <c r="AU20" s="31">
        <v>0</v>
      </c>
      <c r="AV20" s="30">
        <v>0</v>
      </c>
      <c r="AW20" s="29">
        <v>0</v>
      </c>
      <c r="AX20" s="29">
        <v>0</v>
      </c>
      <c r="AY20" s="29">
        <v>0</v>
      </c>
      <c r="AZ20" s="31">
        <v>0</v>
      </c>
      <c r="BA20" s="30">
        <v>0</v>
      </c>
      <c r="BB20" s="29">
        <v>0</v>
      </c>
      <c r="BC20" s="29">
        <v>0</v>
      </c>
      <c r="BD20" s="29">
        <v>0</v>
      </c>
      <c r="BE20" s="31">
        <v>0</v>
      </c>
      <c r="BF20" s="30">
        <v>0</v>
      </c>
      <c r="BG20" s="29">
        <v>0</v>
      </c>
      <c r="BH20" s="29">
        <v>0</v>
      </c>
      <c r="BI20" s="29">
        <v>0</v>
      </c>
      <c r="BJ20" s="31">
        <v>0</v>
      </c>
      <c r="BK20" s="35">
        <f>SUM(C20:BJ20)</f>
        <v>0</v>
      </c>
    </row>
    <row r="21" spans="1:65" x14ac:dyDescent="0.2">
      <c r="A21" s="15"/>
      <c r="B21" s="20" t="s">
        <v>91</v>
      </c>
      <c r="C21" s="32">
        <f t="shared" ref="C21:BJ21" si="6">SUM(C20)</f>
        <v>0</v>
      </c>
      <c r="D21" s="32">
        <f t="shared" si="6"/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6"/>
        <v>0</v>
      </c>
      <c r="O21" s="32">
        <f t="shared" si="6"/>
        <v>0</v>
      </c>
      <c r="P21" s="32">
        <f t="shared" si="6"/>
        <v>0</v>
      </c>
      <c r="Q21" s="32">
        <f t="shared" si="6"/>
        <v>0</v>
      </c>
      <c r="R21" s="32">
        <f t="shared" si="6"/>
        <v>0</v>
      </c>
      <c r="S21" s="32">
        <f t="shared" si="6"/>
        <v>0</v>
      </c>
      <c r="T21" s="32">
        <f t="shared" si="6"/>
        <v>0</v>
      </c>
      <c r="U21" s="32">
        <f t="shared" si="6"/>
        <v>0</v>
      </c>
      <c r="V21" s="32">
        <f t="shared" si="6"/>
        <v>0</v>
      </c>
      <c r="W21" s="32">
        <f t="shared" si="6"/>
        <v>0</v>
      </c>
      <c r="X21" s="32">
        <f t="shared" si="6"/>
        <v>0</v>
      </c>
      <c r="Y21" s="32">
        <f t="shared" si="6"/>
        <v>0</v>
      </c>
      <c r="Z21" s="32">
        <f t="shared" si="6"/>
        <v>0</v>
      </c>
      <c r="AA21" s="32">
        <f t="shared" si="6"/>
        <v>0</v>
      </c>
      <c r="AB21" s="32">
        <f t="shared" si="6"/>
        <v>0</v>
      </c>
      <c r="AC21" s="32">
        <f t="shared" si="6"/>
        <v>0</v>
      </c>
      <c r="AD21" s="32">
        <f t="shared" si="6"/>
        <v>0</v>
      </c>
      <c r="AE21" s="32">
        <f t="shared" si="6"/>
        <v>0</v>
      </c>
      <c r="AF21" s="32">
        <f t="shared" si="6"/>
        <v>0</v>
      </c>
      <c r="AG21" s="32">
        <f t="shared" si="6"/>
        <v>0</v>
      </c>
      <c r="AH21" s="32">
        <f t="shared" si="6"/>
        <v>0</v>
      </c>
      <c r="AI21" s="32">
        <f t="shared" si="6"/>
        <v>0</v>
      </c>
      <c r="AJ21" s="32">
        <f t="shared" si="6"/>
        <v>0</v>
      </c>
      <c r="AK21" s="32">
        <f t="shared" si="6"/>
        <v>0</v>
      </c>
      <c r="AL21" s="32">
        <f t="shared" si="6"/>
        <v>0</v>
      </c>
      <c r="AM21" s="32">
        <f t="shared" si="6"/>
        <v>0</v>
      </c>
      <c r="AN21" s="32">
        <f t="shared" si="6"/>
        <v>0</v>
      </c>
      <c r="AO21" s="32">
        <f t="shared" si="6"/>
        <v>0</v>
      </c>
      <c r="AP21" s="32">
        <f t="shared" si="6"/>
        <v>0</v>
      </c>
      <c r="AQ21" s="32">
        <f t="shared" si="6"/>
        <v>0</v>
      </c>
      <c r="AR21" s="68">
        <f t="shared" si="6"/>
        <v>0</v>
      </c>
      <c r="AS21" s="32">
        <f t="shared" si="6"/>
        <v>0</v>
      </c>
      <c r="AT21" s="32">
        <f t="shared" si="6"/>
        <v>0</v>
      </c>
      <c r="AU21" s="32">
        <f t="shared" si="6"/>
        <v>0</v>
      </c>
      <c r="AV21" s="32">
        <f t="shared" si="6"/>
        <v>0</v>
      </c>
      <c r="AW21" s="32">
        <f t="shared" si="6"/>
        <v>0</v>
      </c>
      <c r="AX21" s="32">
        <f t="shared" si="6"/>
        <v>0</v>
      </c>
      <c r="AY21" s="32">
        <f t="shared" si="6"/>
        <v>0</v>
      </c>
      <c r="AZ21" s="32">
        <f t="shared" si="6"/>
        <v>0</v>
      </c>
      <c r="BA21" s="32">
        <f t="shared" si="6"/>
        <v>0</v>
      </c>
      <c r="BB21" s="32">
        <f t="shared" si="6"/>
        <v>0</v>
      </c>
      <c r="BC21" s="32">
        <f t="shared" si="6"/>
        <v>0</v>
      </c>
      <c r="BD21" s="32">
        <f t="shared" si="6"/>
        <v>0</v>
      </c>
      <c r="BE21" s="32">
        <f t="shared" si="6"/>
        <v>0</v>
      </c>
      <c r="BF21" s="32">
        <f t="shared" si="6"/>
        <v>0</v>
      </c>
      <c r="BG21" s="32">
        <f t="shared" si="6"/>
        <v>0</v>
      </c>
      <c r="BH21" s="32">
        <f t="shared" si="6"/>
        <v>0</v>
      </c>
      <c r="BI21" s="32">
        <f t="shared" si="6"/>
        <v>0</v>
      </c>
      <c r="BJ21" s="32">
        <f t="shared" si="6"/>
        <v>0</v>
      </c>
      <c r="BK21" s="33">
        <f>SUM(BK20)</f>
        <v>0</v>
      </c>
    </row>
    <row r="22" spans="1:65" x14ac:dyDescent="0.2">
      <c r="A22" s="15" t="s">
        <v>82</v>
      </c>
      <c r="B22" s="19" t="s">
        <v>14</v>
      </c>
      <c r="C22" s="99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1"/>
    </row>
    <row r="23" spans="1:65" x14ac:dyDescent="0.2">
      <c r="A23" s="15"/>
      <c r="B23" s="28" t="s">
        <v>103</v>
      </c>
      <c r="C23" s="34">
        <v>0</v>
      </c>
      <c r="D23" s="34">
        <v>4.1409487206332001</v>
      </c>
      <c r="E23" s="34">
        <v>0</v>
      </c>
      <c r="F23" s="34">
        <v>0</v>
      </c>
      <c r="G23" s="34">
        <v>0</v>
      </c>
      <c r="H23" s="34">
        <v>0.31917094386490003</v>
      </c>
      <c r="I23" s="34">
        <v>0</v>
      </c>
      <c r="J23" s="34">
        <v>0</v>
      </c>
      <c r="K23" s="34">
        <v>0</v>
      </c>
      <c r="L23" s="34">
        <v>7.0823534256504089E-2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0.38245517896440001</v>
      </c>
      <c r="S23" s="34">
        <v>3.0350837666000001E-3</v>
      </c>
      <c r="T23" s="34">
        <v>0</v>
      </c>
      <c r="U23" s="34">
        <v>0</v>
      </c>
      <c r="V23" s="34">
        <v>0.14629338823320001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2.1232404386953991</v>
      </c>
      <c r="AC23" s="34">
        <v>1.335908978</v>
      </c>
      <c r="AD23" s="34">
        <v>0</v>
      </c>
      <c r="AE23" s="34">
        <v>0</v>
      </c>
      <c r="AF23" s="34">
        <v>2.5354346640989998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1.3528464115281</v>
      </c>
      <c r="AM23" s="34">
        <v>0.2043522800666</v>
      </c>
      <c r="AN23" s="34">
        <v>8.7410299999999996E-2</v>
      </c>
      <c r="AO23" s="34">
        <v>0</v>
      </c>
      <c r="AP23" s="34">
        <v>1.2119377188663001</v>
      </c>
      <c r="AQ23" s="34">
        <v>0</v>
      </c>
      <c r="AR23" s="65">
        <v>0</v>
      </c>
      <c r="AS23" s="34">
        <v>0</v>
      </c>
      <c r="AT23" s="34">
        <v>0</v>
      </c>
      <c r="AU23" s="34">
        <v>0</v>
      </c>
      <c r="AV23" s="34">
        <v>1.7934930270281997</v>
      </c>
      <c r="AW23" s="34">
        <v>0.84441155786650002</v>
      </c>
      <c r="AX23" s="34">
        <v>2.0041945284000002</v>
      </c>
      <c r="AY23" s="34">
        <v>0</v>
      </c>
      <c r="AZ23" s="34">
        <v>1.4610120780327001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0.33460325533179996</v>
      </c>
      <c r="BG23" s="34">
        <v>0.28894533193330002</v>
      </c>
      <c r="BH23" s="34">
        <v>0</v>
      </c>
      <c r="BI23" s="34">
        <v>0</v>
      </c>
      <c r="BJ23" s="34">
        <v>3.4110367866599996E-2</v>
      </c>
      <c r="BK23" s="35">
        <f>SUM(C23:BJ23)</f>
        <v>20.674627787433298</v>
      </c>
    </row>
    <row r="24" spans="1:65" x14ac:dyDescent="0.2">
      <c r="A24" s="15"/>
      <c r="B24" s="28" t="s">
        <v>114</v>
      </c>
      <c r="C24" s="34">
        <v>0</v>
      </c>
      <c r="D24" s="34">
        <v>0.65303026073329995</v>
      </c>
      <c r="E24" s="34">
        <v>0</v>
      </c>
      <c r="F24" s="34">
        <v>0</v>
      </c>
      <c r="G24" s="34">
        <v>0</v>
      </c>
      <c r="H24" s="34">
        <v>0.14035417136569997</v>
      </c>
      <c r="I24" s="34">
        <v>9.7483205166600001E-2</v>
      </c>
      <c r="J24" s="34">
        <v>0.84982212363330001</v>
      </c>
      <c r="K24" s="34">
        <v>0</v>
      </c>
      <c r="L24" s="34">
        <v>5.7118611755662005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0.10386266031595733</v>
      </c>
      <c r="S24" s="34">
        <v>7.9508216665999994E-3</v>
      </c>
      <c r="T24" s="34">
        <v>0</v>
      </c>
      <c r="U24" s="34">
        <v>0</v>
      </c>
      <c r="V24" s="34">
        <v>0.11413034879990001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1.2017477393311007</v>
      </c>
      <c r="AC24" s="34">
        <v>0.6827616693666001</v>
      </c>
      <c r="AD24" s="34">
        <v>0</v>
      </c>
      <c r="AE24" s="34">
        <v>0</v>
      </c>
      <c r="AF24" s="34">
        <v>3.0651948299326994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1.4438057369955</v>
      </c>
      <c r="AM24" s="34">
        <v>6.2320929545331003</v>
      </c>
      <c r="AN24" s="34">
        <v>7.3339272396666004</v>
      </c>
      <c r="AO24" s="34">
        <v>0</v>
      </c>
      <c r="AP24" s="34">
        <v>1.7934798273657</v>
      </c>
      <c r="AQ24" s="34">
        <v>0</v>
      </c>
      <c r="AR24" s="65">
        <v>0</v>
      </c>
      <c r="AS24" s="34">
        <v>0</v>
      </c>
      <c r="AT24" s="34">
        <v>0</v>
      </c>
      <c r="AU24" s="34">
        <v>0</v>
      </c>
      <c r="AV24" s="34">
        <v>0.92644466059680008</v>
      </c>
      <c r="AW24" s="34">
        <v>4.8841496385665009</v>
      </c>
      <c r="AX24" s="34">
        <v>0</v>
      </c>
      <c r="AY24" s="34">
        <v>0</v>
      </c>
      <c r="AZ24" s="34">
        <v>2.8998706689991995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0.17132818733229996</v>
      </c>
      <c r="BG24" s="34">
        <v>3.8808118833300001E-2</v>
      </c>
      <c r="BH24" s="34">
        <v>1.2957929585000001</v>
      </c>
      <c r="BI24" s="34">
        <v>0</v>
      </c>
      <c r="BJ24" s="34">
        <v>0.40654552149969997</v>
      </c>
      <c r="BK24" s="35">
        <f>SUM(C24:BJ24)</f>
        <v>40.054444518766665</v>
      </c>
    </row>
    <row r="25" spans="1:65" x14ac:dyDescent="0.2">
      <c r="A25" s="15"/>
      <c r="B25" s="28" t="s">
        <v>104</v>
      </c>
      <c r="C25" s="34">
        <v>0</v>
      </c>
      <c r="D25" s="34">
        <v>3.5088812711462478</v>
      </c>
      <c r="E25" s="34">
        <v>0</v>
      </c>
      <c r="F25" s="34">
        <v>0</v>
      </c>
      <c r="G25" s="34">
        <v>0</v>
      </c>
      <c r="H25" s="34">
        <v>0.25448436216530002</v>
      </c>
      <c r="I25" s="34">
        <v>5.9777937333000001E-3</v>
      </c>
      <c r="J25" s="34">
        <v>0</v>
      </c>
      <c r="K25" s="34">
        <v>0</v>
      </c>
      <c r="L25" s="34">
        <v>1.7221744424662999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0.24619197783200003</v>
      </c>
      <c r="S25" s="34">
        <v>0</v>
      </c>
      <c r="T25" s="34">
        <v>0</v>
      </c>
      <c r="U25" s="34">
        <v>0</v>
      </c>
      <c r="V25" s="34">
        <v>0.17304572063320001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0.35252756273210001</v>
      </c>
      <c r="AC25" s="34">
        <v>3.6002306659999999E-4</v>
      </c>
      <c r="AD25" s="34">
        <v>0</v>
      </c>
      <c r="AE25" s="34">
        <v>0</v>
      </c>
      <c r="AF25" s="34">
        <v>4.6796530209989999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0.3738757329654</v>
      </c>
      <c r="AM25" s="34">
        <v>0.13012577253329999</v>
      </c>
      <c r="AN25" s="34">
        <v>0</v>
      </c>
      <c r="AO25" s="34">
        <v>0</v>
      </c>
      <c r="AP25" s="34">
        <v>1.3420883780659001</v>
      </c>
      <c r="AQ25" s="34">
        <v>0</v>
      </c>
      <c r="AR25" s="65">
        <v>0</v>
      </c>
      <c r="AS25" s="34">
        <v>0</v>
      </c>
      <c r="AT25" s="34">
        <v>0</v>
      </c>
      <c r="AU25" s="34">
        <v>0</v>
      </c>
      <c r="AV25" s="34">
        <v>1.1609816767303998</v>
      </c>
      <c r="AW25" s="34">
        <v>7.0867961708999001</v>
      </c>
      <c r="AX25" s="34">
        <v>0</v>
      </c>
      <c r="AY25" s="34">
        <v>0</v>
      </c>
      <c r="AZ25" s="34">
        <v>2.6250855519657006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0.26446176596550003</v>
      </c>
      <c r="BG25" s="34">
        <v>0.7022506734999</v>
      </c>
      <c r="BH25" s="34">
        <v>0</v>
      </c>
      <c r="BI25" s="34">
        <v>0</v>
      </c>
      <c r="BJ25" s="34">
        <v>0.54789043123330006</v>
      </c>
      <c r="BK25" s="35">
        <f>SUM(C25:BJ25)</f>
        <v>25.176852328633345</v>
      </c>
    </row>
    <row r="26" spans="1:65" x14ac:dyDescent="0.2">
      <c r="A26" s="15"/>
      <c r="B26" s="28" t="s">
        <v>105</v>
      </c>
      <c r="C26" s="34">
        <v>0</v>
      </c>
      <c r="D26" s="34">
        <v>67.465497807899794</v>
      </c>
      <c r="E26" s="34">
        <v>0</v>
      </c>
      <c r="F26" s="34">
        <v>0</v>
      </c>
      <c r="G26" s="34">
        <v>0</v>
      </c>
      <c r="H26" s="34">
        <v>0.95012199204830727</v>
      </c>
      <c r="I26" s="34">
        <v>3.7444677653996998</v>
      </c>
      <c r="J26" s="34">
        <v>35.198731313066297</v>
      </c>
      <c r="K26" s="34">
        <v>0</v>
      </c>
      <c r="L26" s="34">
        <v>18.120251034864204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1.4595704833917997</v>
      </c>
      <c r="S26" s="34">
        <v>0.49192495089970001</v>
      </c>
      <c r="T26" s="34">
        <v>61.814308334066403</v>
      </c>
      <c r="U26" s="34">
        <v>0</v>
      </c>
      <c r="V26" s="34">
        <v>2.5464407395659001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2.7985564538255008</v>
      </c>
      <c r="AC26" s="34">
        <v>24.710208932165397</v>
      </c>
      <c r="AD26" s="34">
        <v>5.4484687290330998</v>
      </c>
      <c r="AE26" s="34">
        <v>0</v>
      </c>
      <c r="AF26" s="34">
        <v>57.065191031124876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3.4900170607884027</v>
      </c>
      <c r="AM26" s="34">
        <v>4.8305653313328012</v>
      </c>
      <c r="AN26" s="34">
        <v>33.009456104432701</v>
      </c>
      <c r="AO26" s="34">
        <v>0</v>
      </c>
      <c r="AP26" s="34">
        <v>23.809299275724808</v>
      </c>
      <c r="AQ26" s="34">
        <v>0</v>
      </c>
      <c r="AR26" s="65">
        <v>0</v>
      </c>
      <c r="AS26" s="34">
        <v>0</v>
      </c>
      <c r="AT26" s="34">
        <v>0</v>
      </c>
      <c r="AU26" s="34">
        <v>0</v>
      </c>
      <c r="AV26" s="34">
        <v>3.538162672718498</v>
      </c>
      <c r="AW26" s="34">
        <v>25.960033881031805</v>
      </c>
      <c r="AX26" s="34">
        <v>1.8111805837000001</v>
      </c>
      <c r="AY26" s="34">
        <v>0</v>
      </c>
      <c r="AZ26" s="34">
        <v>24.267136459795417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1.1241600788604005</v>
      </c>
      <c r="BG26" s="34">
        <v>0.66661699519939999</v>
      </c>
      <c r="BH26" s="34">
        <v>10.3419531649999</v>
      </c>
      <c r="BI26" s="34">
        <v>0</v>
      </c>
      <c r="BJ26" s="34">
        <v>2.9596121251985004</v>
      </c>
      <c r="BK26" s="35">
        <f>SUM(C26:BJ26)</f>
        <v>417.62193330113354</v>
      </c>
    </row>
    <row r="27" spans="1:65" x14ac:dyDescent="0.2">
      <c r="A27" s="15"/>
      <c r="B27" s="20" t="s">
        <v>90</v>
      </c>
      <c r="C27" s="32">
        <f>SUM(C23:C26)</f>
        <v>0</v>
      </c>
      <c r="D27" s="61">
        <f t="shared" ref="D27:BJ27" si="7">SUM(D23:D26)</f>
        <v>75.768358060412538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61">
        <f t="shared" si="7"/>
        <v>1.6641314694442073</v>
      </c>
      <c r="I27" s="61">
        <f t="shared" si="7"/>
        <v>3.8479287642995996</v>
      </c>
      <c r="J27" s="61">
        <f t="shared" si="7"/>
        <v>36.048553436699599</v>
      </c>
      <c r="K27" s="61">
        <f t="shared" si="7"/>
        <v>0</v>
      </c>
      <c r="L27" s="61">
        <f t="shared" si="7"/>
        <v>25.625110187153208</v>
      </c>
      <c r="M27" s="32">
        <f t="shared" si="7"/>
        <v>0</v>
      </c>
      <c r="N27" s="32">
        <f t="shared" si="7"/>
        <v>0</v>
      </c>
      <c r="O27" s="32">
        <f t="shared" si="7"/>
        <v>0</v>
      </c>
      <c r="P27" s="32">
        <f t="shared" si="7"/>
        <v>0</v>
      </c>
      <c r="Q27" s="32">
        <f t="shared" si="7"/>
        <v>0</v>
      </c>
      <c r="R27" s="61">
        <f t="shared" si="7"/>
        <v>2.1920803005041574</v>
      </c>
      <c r="S27" s="61">
        <f t="shared" si="7"/>
        <v>0.5029108563329</v>
      </c>
      <c r="T27" s="61">
        <f t="shared" si="7"/>
        <v>61.814308334066403</v>
      </c>
      <c r="U27" s="61">
        <f t="shared" si="7"/>
        <v>0</v>
      </c>
      <c r="V27" s="61">
        <f t="shared" si="7"/>
        <v>2.9799101972322002</v>
      </c>
      <c r="W27" s="32">
        <f t="shared" si="7"/>
        <v>0</v>
      </c>
      <c r="X27" s="61">
        <f t="shared" si="7"/>
        <v>0</v>
      </c>
      <c r="Y27" s="32">
        <f t="shared" si="7"/>
        <v>0</v>
      </c>
      <c r="Z27" s="32">
        <f t="shared" si="7"/>
        <v>0</v>
      </c>
      <c r="AA27" s="32">
        <f t="shared" si="7"/>
        <v>0</v>
      </c>
      <c r="AB27" s="61">
        <f t="shared" si="7"/>
        <v>6.4760721945841002</v>
      </c>
      <c r="AC27" s="61">
        <f t="shared" si="7"/>
        <v>26.729239602598597</v>
      </c>
      <c r="AD27" s="61">
        <f t="shared" si="7"/>
        <v>5.4484687290330998</v>
      </c>
      <c r="AE27" s="61">
        <f t="shared" si="7"/>
        <v>0</v>
      </c>
      <c r="AF27" s="61">
        <f t="shared" si="7"/>
        <v>67.345473546155574</v>
      </c>
      <c r="AG27" s="32">
        <f t="shared" si="7"/>
        <v>0</v>
      </c>
      <c r="AH27" s="32">
        <f t="shared" si="7"/>
        <v>0</v>
      </c>
      <c r="AI27" s="32">
        <f t="shared" si="7"/>
        <v>0</v>
      </c>
      <c r="AJ27" s="32">
        <f t="shared" si="7"/>
        <v>0</v>
      </c>
      <c r="AK27" s="32">
        <f t="shared" si="7"/>
        <v>0</v>
      </c>
      <c r="AL27" s="61">
        <f t="shared" si="7"/>
        <v>6.6605449422774026</v>
      </c>
      <c r="AM27" s="61">
        <f t="shared" si="7"/>
        <v>11.397136338465803</v>
      </c>
      <c r="AN27" s="61">
        <f t="shared" si="7"/>
        <v>40.430793644099303</v>
      </c>
      <c r="AO27" s="61">
        <f t="shared" si="7"/>
        <v>0</v>
      </c>
      <c r="AP27" s="61">
        <f t="shared" si="7"/>
        <v>28.15680520002271</v>
      </c>
      <c r="AQ27" s="32">
        <f t="shared" si="7"/>
        <v>0</v>
      </c>
      <c r="AR27" s="68">
        <f t="shared" si="7"/>
        <v>0</v>
      </c>
      <c r="AS27" s="32">
        <f t="shared" si="7"/>
        <v>0</v>
      </c>
      <c r="AT27" s="32">
        <f t="shared" si="7"/>
        <v>0</v>
      </c>
      <c r="AU27" s="32">
        <f t="shared" si="7"/>
        <v>0</v>
      </c>
      <c r="AV27" s="61">
        <f t="shared" si="7"/>
        <v>7.4190820370738972</v>
      </c>
      <c r="AW27" s="61">
        <f t="shared" si="7"/>
        <v>38.775391248364706</v>
      </c>
      <c r="AX27" s="61">
        <f t="shared" si="7"/>
        <v>3.8153751121000004</v>
      </c>
      <c r="AY27" s="61">
        <f t="shared" si="7"/>
        <v>0</v>
      </c>
      <c r="AZ27" s="61">
        <f t="shared" si="7"/>
        <v>31.253104758793015</v>
      </c>
      <c r="BA27" s="32">
        <f t="shared" si="7"/>
        <v>0</v>
      </c>
      <c r="BB27" s="32">
        <f t="shared" si="7"/>
        <v>0</v>
      </c>
      <c r="BC27" s="32">
        <f t="shared" si="7"/>
        <v>0</v>
      </c>
      <c r="BD27" s="32">
        <f t="shared" si="7"/>
        <v>0</v>
      </c>
      <c r="BE27" s="32">
        <f t="shared" si="7"/>
        <v>0</v>
      </c>
      <c r="BF27" s="61">
        <f t="shared" si="7"/>
        <v>1.8945532874900004</v>
      </c>
      <c r="BG27" s="61">
        <f t="shared" si="7"/>
        <v>1.6966211194659002</v>
      </c>
      <c r="BH27" s="61">
        <f t="shared" si="7"/>
        <v>11.6377461234999</v>
      </c>
      <c r="BI27" s="61">
        <f t="shared" si="7"/>
        <v>0</v>
      </c>
      <c r="BJ27" s="61">
        <f t="shared" si="7"/>
        <v>3.9481584457981005</v>
      </c>
      <c r="BK27" s="32">
        <f>SUM(BK23:BK26)</f>
        <v>503.52785793596684</v>
      </c>
    </row>
    <row r="28" spans="1:65" x14ac:dyDescent="0.2">
      <c r="A28" s="15"/>
      <c r="B28" s="21" t="s">
        <v>80</v>
      </c>
      <c r="C28" s="32">
        <f t="shared" ref="C28:AH28" si="8">C9+C12+C15+C18+C21+C27</f>
        <v>0</v>
      </c>
      <c r="D28" s="61">
        <f t="shared" si="8"/>
        <v>206.74205501694527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61">
        <f t="shared" si="8"/>
        <v>8.9360453878724044</v>
      </c>
      <c r="I28" s="61">
        <f t="shared" si="8"/>
        <v>234.67336896283135</v>
      </c>
      <c r="J28" s="61">
        <f t="shared" si="8"/>
        <v>76.838363320898992</v>
      </c>
      <c r="K28" s="61">
        <f t="shared" si="8"/>
        <v>0</v>
      </c>
      <c r="L28" s="61">
        <f t="shared" si="8"/>
        <v>101.662430019326</v>
      </c>
      <c r="M28" s="32">
        <f t="shared" si="8"/>
        <v>0</v>
      </c>
      <c r="N28" s="32">
        <f t="shared" si="8"/>
        <v>0</v>
      </c>
      <c r="O28" s="32">
        <f t="shared" si="8"/>
        <v>0</v>
      </c>
      <c r="P28" s="32">
        <f t="shared" si="8"/>
        <v>0</v>
      </c>
      <c r="Q28" s="32">
        <f t="shared" si="8"/>
        <v>0</v>
      </c>
      <c r="R28" s="61">
        <f t="shared" si="8"/>
        <v>6.9563404335003627</v>
      </c>
      <c r="S28" s="61">
        <f t="shared" si="8"/>
        <v>23.812525907181929</v>
      </c>
      <c r="T28" s="61">
        <f t="shared" si="8"/>
        <v>179.30862391323279</v>
      </c>
      <c r="U28" s="61">
        <f t="shared" si="8"/>
        <v>0</v>
      </c>
      <c r="V28" s="61">
        <f t="shared" si="8"/>
        <v>11.370843781627801</v>
      </c>
      <c r="W28" s="32">
        <f t="shared" si="8"/>
        <v>0</v>
      </c>
      <c r="X28" s="61">
        <f t="shared" si="8"/>
        <v>0</v>
      </c>
      <c r="Y28" s="32">
        <f t="shared" si="8"/>
        <v>0</v>
      </c>
      <c r="Z28" s="32">
        <f t="shared" si="8"/>
        <v>0</v>
      </c>
      <c r="AA28" s="32">
        <f t="shared" si="8"/>
        <v>0</v>
      </c>
      <c r="AB28" s="61">
        <f t="shared" si="8"/>
        <v>10.062265443636598</v>
      </c>
      <c r="AC28" s="61">
        <f t="shared" si="8"/>
        <v>121.16012702589539</v>
      </c>
      <c r="AD28" s="61">
        <f t="shared" si="8"/>
        <v>22.401418258032702</v>
      </c>
      <c r="AE28" s="61">
        <f t="shared" si="8"/>
        <v>0</v>
      </c>
      <c r="AF28" s="61">
        <f t="shared" si="8"/>
        <v>120.67351125377753</v>
      </c>
      <c r="AG28" s="32">
        <f t="shared" si="8"/>
        <v>0</v>
      </c>
      <c r="AH28" s="32">
        <f t="shared" si="8"/>
        <v>0</v>
      </c>
      <c r="AI28" s="32">
        <f t="shared" ref="AI28:BK28" si="9">AI9+AI12+AI15+AI18+AI21+AI27</f>
        <v>0</v>
      </c>
      <c r="AJ28" s="32">
        <f t="shared" si="9"/>
        <v>0</v>
      </c>
      <c r="AK28" s="32">
        <f t="shared" si="9"/>
        <v>0</v>
      </c>
      <c r="AL28" s="61">
        <f t="shared" si="9"/>
        <v>9.9113878615282047</v>
      </c>
      <c r="AM28" s="61">
        <f t="shared" si="9"/>
        <v>71.852929566697412</v>
      </c>
      <c r="AN28" s="61">
        <f t="shared" si="9"/>
        <v>100.6684844358649</v>
      </c>
      <c r="AO28" s="61">
        <f t="shared" si="9"/>
        <v>0</v>
      </c>
      <c r="AP28" s="61">
        <f t="shared" si="9"/>
        <v>53.949816378814532</v>
      </c>
      <c r="AQ28" s="32">
        <f t="shared" si="9"/>
        <v>0</v>
      </c>
      <c r="AR28" s="68">
        <f t="shared" si="9"/>
        <v>0</v>
      </c>
      <c r="AS28" s="32">
        <f t="shared" si="9"/>
        <v>0</v>
      </c>
      <c r="AT28" s="32">
        <f t="shared" si="9"/>
        <v>0</v>
      </c>
      <c r="AU28" s="32">
        <f t="shared" si="9"/>
        <v>0</v>
      </c>
      <c r="AV28" s="61">
        <f t="shared" si="9"/>
        <v>16.428566346713595</v>
      </c>
      <c r="AW28" s="61">
        <f t="shared" si="9"/>
        <v>51.091338247996205</v>
      </c>
      <c r="AX28" s="61">
        <f t="shared" si="9"/>
        <v>8.3350995491665998</v>
      </c>
      <c r="AY28" s="61">
        <f t="shared" si="9"/>
        <v>0</v>
      </c>
      <c r="AZ28" s="61">
        <f t="shared" si="9"/>
        <v>62.666829112252429</v>
      </c>
      <c r="BA28" s="32">
        <f t="shared" si="9"/>
        <v>0</v>
      </c>
      <c r="BB28" s="32">
        <f t="shared" si="9"/>
        <v>0</v>
      </c>
      <c r="BC28" s="32">
        <f t="shared" si="9"/>
        <v>0</v>
      </c>
      <c r="BD28" s="32">
        <f t="shared" si="9"/>
        <v>0</v>
      </c>
      <c r="BE28" s="32">
        <f t="shared" si="9"/>
        <v>0</v>
      </c>
      <c r="BF28" s="61">
        <f t="shared" si="9"/>
        <v>4.6347435977769997</v>
      </c>
      <c r="BG28" s="61">
        <f t="shared" si="9"/>
        <v>2.0935578837990003</v>
      </c>
      <c r="BH28" s="61">
        <f t="shared" si="9"/>
        <v>14.612310993099801</v>
      </c>
      <c r="BI28" s="61">
        <f t="shared" si="9"/>
        <v>0</v>
      </c>
      <c r="BJ28" s="61">
        <f t="shared" si="9"/>
        <v>7.7585669285958989</v>
      </c>
      <c r="BK28" s="32">
        <f t="shared" si="9"/>
        <v>1528.6015496270643</v>
      </c>
    </row>
    <row r="29" spans="1:65" ht="3.75" customHeight="1" x14ac:dyDescent="0.2">
      <c r="A29" s="15"/>
      <c r="B29" s="22"/>
      <c r="C29" s="99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1"/>
    </row>
    <row r="30" spans="1:65" x14ac:dyDescent="0.2">
      <c r="A30" s="15" t="s">
        <v>1</v>
      </c>
      <c r="B30" s="18" t="s">
        <v>7</v>
      </c>
      <c r="C30" s="99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1"/>
    </row>
    <row r="31" spans="1:65" s="4" customFormat="1" x14ac:dyDescent="0.2">
      <c r="A31" s="15" t="s">
        <v>76</v>
      </c>
      <c r="B31" s="19" t="s">
        <v>2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10"/>
      <c r="BM31" s="43"/>
    </row>
    <row r="32" spans="1:65" s="42" customFormat="1" x14ac:dyDescent="0.2">
      <c r="A32" s="39"/>
      <c r="B32" s="40" t="s">
        <v>106</v>
      </c>
      <c r="C32" s="34">
        <v>0</v>
      </c>
      <c r="D32" s="34">
        <v>0.95630561150000004</v>
      </c>
      <c r="E32" s="34">
        <v>0</v>
      </c>
      <c r="F32" s="34">
        <v>0</v>
      </c>
      <c r="G32" s="34">
        <v>0</v>
      </c>
      <c r="H32" s="34">
        <v>16.677908659430042</v>
      </c>
      <c r="I32" s="34">
        <v>0.59343634909839993</v>
      </c>
      <c r="J32" s="34">
        <v>0</v>
      </c>
      <c r="K32" s="34">
        <v>0</v>
      </c>
      <c r="L32" s="34">
        <v>2.4840529803981997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12.249094539160001</v>
      </c>
      <c r="S32" s="34">
        <v>0.72812184843249994</v>
      </c>
      <c r="T32" s="34">
        <v>0</v>
      </c>
      <c r="U32" s="34">
        <v>0</v>
      </c>
      <c r="V32" s="34">
        <v>0.70752467699909993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76.55875677998705</v>
      </c>
      <c r="AC32" s="34">
        <v>2.9654932297954999</v>
      </c>
      <c r="AD32" s="34">
        <v>0</v>
      </c>
      <c r="AE32" s="34">
        <v>0</v>
      </c>
      <c r="AF32" s="34">
        <v>16.817671823988992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73.368297522481143</v>
      </c>
      <c r="AM32" s="34">
        <v>1.7140972965969996</v>
      </c>
      <c r="AN32" s="34">
        <v>0</v>
      </c>
      <c r="AO32" s="34">
        <v>0</v>
      </c>
      <c r="AP32" s="34">
        <v>9.2748162792926969</v>
      </c>
      <c r="AQ32" s="34">
        <v>0</v>
      </c>
      <c r="AR32" s="65">
        <v>0</v>
      </c>
      <c r="AS32" s="34">
        <v>0</v>
      </c>
      <c r="AT32" s="34">
        <v>0</v>
      </c>
      <c r="AU32" s="34">
        <v>0</v>
      </c>
      <c r="AV32" s="34">
        <v>203.60442366792807</v>
      </c>
      <c r="AW32" s="34">
        <v>16.250015844482206</v>
      </c>
      <c r="AX32" s="34">
        <v>0</v>
      </c>
      <c r="AY32" s="34">
        <v>0</v>
      </c>
      <c r="AZ32" s="34">
        <v>35.660839465886411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43.86439948537604</v>
      </c>
      <c r="BG32" s="34">
        <v>1.5103212402297004</v>
      </c>
      <c r="BH32" s="34">
        <v>0</v>
      </c>
      <c r="BI32" s="34">
        <v>0</v>
      </c>
      <c r="BJ32" s="34">
        <v>3.6756650173306999</v>
      </c>
      <c r="BK32" s="41">
        <f>SUM(C32:BJ32)</f>
        <v>519.66124231839387</v>
      </c>
      <c r="BM32" s="43"/>
    </row>
    <row r="33" spans="1:65" s="4" customFormat="1" x14ac:dyDescent="0.2">
      <c r="A33" s="15"/>
      <c r="B33" s="20" t="s">
        <v>85</v>
      </c>
      <c r="C33" s="32">
        <f>SUM(C32)</f>
        <v>0</v>
      </c>
      <c r="D33" s="61">
        <f t="shared" ref="D33:BJ33" si="10">SUM(D32)</f>
        <v>0.95630561150000004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61">
        <f t="shared" si="10"/>
        <v>16.677908659430042</v>
      </c>
      <c r="I33" s="61">
        <f t="shared" si="10"/>
        <v>0.59343634909839993</v>
      </c>
      <c r="J33" s="61">
        <f t="shared" si="10"/>
        <v>0</v>
      </c>
      <c r="K33" s="61">
        <f t="shared" si="10"/>
        <v>0</v>
      </c>
      <c r="L33" s="61">
        <f t="shared" si="10"/>
        <v>2.4840529803981997</v>
      </c>
      <c r="M33" s="32">
        <f t="shared" si="10"/>
        <v>0</v>
      </c>
      <c r="N33" s="32">
        <f t="shared" si="10"/>
        <v>0</v>
      </c>
      <c r="O33" s="32">
        <f t="shared" si="10"/>
        <v>0</v>
      </c>
      <c r="P33" s="32">
        <f t="shared" si="10"/>
        <v>0</v>
      </c>
      <c r="Q33" s="32">
        <f t="shared" si="10"/>
        <v>0</v>
      </c>
      <c r="R33" s="61">
        <f t="shared" si="10"/>
        <v>12.249094539160001</v>
      </c>
      <c r="S33" s="61">
        <f t="shared" si="10"/>
        <v>0.72812184843249994</v>
      </c>
      <c r="T33" s="61">
        <f t="shared" si="10"/>
        <v>0</v>
      </c>
      <c r="U33" s="61">
        <f t="shared" si="10"/>
        <v>0</v>
      </c>
      <c r="V33" s="61">
        <f t="shared" si="10"/>
        <v>0.70752467699909993</v>
      </c>
      <c r="W33" s="32">
        <f t="shared" si="10"/>
        <v>0</v>
      </c>
      <c r="X33" s="61">
        <f t="shared" si="10"/>
        <v>0</v>
      </c>
      <c r="Y33" s="32">
        <f t="shared" si="10"/>
        <v>0</v>
      </c>
      <c r="Z33" s="32">
        <f t="shared" si="10"/>
        <v>0</v>
      </c>
      <c r="AA33" s="32">
        <f t="shared" si="10"/>
        <v>0</v>
      </c>
      <c r="AB33" s="61">
        <f t="shared" si="10"/>
        <v>76.55875677998705</v>
      </c>
      <c r="AC33" s="61">
        <f t="shared" si="10"/>
        <v>2.9654932297954999</v>
      </c>
      <c r="AD33" s="61">
        <f t="shared" si="10"/>
        <v>0</v>
      </c>
      <c r="AE33" s="61">
        <f t="shared" si="10"/>
        <v>0</v>
      </c>
      <c r="AF33" s="61">
        <f t="shared" si="10"/>
        <v>16.817671823988992</v>
      </c>
      <c r="AG33" s="32">
        <f t="shared" si="10"/>
        <v>0</v>
      </c>
      <c r="AH33" s="32">
        <f t="shared" si="10"/>
        <v>0</v>
      </c>
      <c r="AI33" s="32">
        <f t="shared" si="10"/>
        <v>0</v>
      </c>
      <c r="AJ33" s="32">
        <f t="shared" si="10"/>
        <v>0</v>
      </c>
      <c r="AK33" s="32">
        <f t="shared" si="10"/>
        <v>0</v>
      </c>
      <c r="AL33" s="61">
        <f t="shared" si="10"/>
        <v>73.368297522481143</v>
      </c>
      <c r="AM33" s="61">
        <f t="shared" si="10"/>
        <v>1.7140972965969996</v>
      </c>
      <c r="AN33" s="61">
        <f t="shared" si="10"/>
        <v>0</v>
      </c>
      <c r="AO33" s="61">
        <f t="shared" si="10"/>
        <v>0</v>
      </c>
      <c r="AP33" s="61">
        <f t="shared" si="10"/>
        <v>9.2748162792926969</v>
      </c>
      <c r="AQ33" s="32">
        <f t="shared" si="10"/>
        <v>0</v>
      </c>
      <c r="AR33" s="68">
        <f t="shared" si="10"/>
        <v>0</v>
      </c>
      <c r="AS33" s="32">
        <f t="shared" si="10"/>
        <v>0</v>
      </c>
      <c r="AT33" s="32">
        <f t="shared" si="10"/>
        <v>0</v>
      </c>
      <c r="AU33" s="32">
        <f t="shared" si="10"/>
        <v>0</v>
      </c>
      <c r="AV33" s="61">
        <f t="shared" si="10"/>
        <v>203.60442366792807</v>
      </c>
      <c r="AW33" s="61">
        <f t="shared" si="10"/>
        <v>16.250015844482206</v>
      </c>
      <c r="AX33" s="61">
        <f t="shared" si="10"/>
        <v>0</v>
      </c>
      <c r="AY33" s="61">
        <f t="shared" si="10"/>
        <v>0</v>
      </c>
      <c r="AZ33" s="61">
        <f t="shared" si="10"/>
        <v>35.660839465886411</v>
      </c>
      <c r="BA33" s="32">
        <f t="shared" si="10"/>
        <v>0</v>
      </c>
      <c r="BB33" s="32">
        <f t="shared" si="10"/>
        <v>0</v>
      </c>
      <c r="BC33" s="32">
        <f t="shared" si="10"/>
        <v>0</v>
      </c>
      <c r="BD33" s="32">
        <f t="shared" si="10"/>
        <v>0</v>
      </c>
      <c r="BE33" s="32">
        <f t="shared" si="10"/>
        <v>0</v>
      </c>
      <c r="BF33" s="32">
        <f t="shared" si="10"/>
        <v>43.86439948537604</v>
      </c>
      <c r="BG33" s="32">
        <f t="shared" si="10"/>
        <v>1.5103212402297004</v>
      </c>
      <c r="BH33" s="32">
        <f t="shared" si="10"/>
        <v>0</v>
      </c>
      <c r="BI33" s="32">
        <f t="shared" si="10"/>
        <v>0</v>
      </c>
      <c r="BJ33" s="32">
        <f t="shared" si="10"/>
        <v>3.6756650173306999</v>
      </c>
      <c r="BK33" s="32">
        <f>SUM(BK32)</f>
        <v>519.66124231839387</v>
      </c>
      <c r="BM33" s="85"/>
    </row>
    <row r="34" spans="1:65" x14ac:dyDescent="0.2">
      <c r="A34" s="15" t="s">
        <v>77</v>
      </c>
      <c r="B34" s="19" t="s">
        <v>15</v>
      </c>
      <c r="C34" s="99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1"/>
    </row>
    <row r="35" spans="1:65" x14ac:dyDescent="0.2">
      <c r="A35" s="15"/>
      <c r="B35" s="28" t="s">
        <v>129</v>
      </c>
      <c r="C35" s="34">
        <v>0</v>
      </c>
      <c r="D35" s="34">
        <v>1.0266161306999999</v>
      </c>
      <c r="E35" s="34">
        <v>0</v>
      </c>
      <c r="F35" s="34">
        <v>0</v>
      </c>
      <c r="G35" s="34">
        <v>0</v>
      </c>
      <c r="H35" s="34">
        <v>6.1324249846079661</v>
      </c>
      <c r="I35" s="34">
        <v>0.86474022769969994</v>
      </c>
      <c r="J35" s="34">
        <v>0</v>
      </c>
      <c r="K35" s="34">
        <v>0</v>
      </c>
      <c r="L35" s="34">
        <v>3.9064370295986004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2.6239086945833012</v>
      </c>
      <c r="S35" s="34">
        <v>3.2041482966500001E-2</v>
      </c>
      <c r="T35" s="34">
        <v>0</v>
      </c>
      <c r="U35" s="34">
        <v>0</v>
      </c>
      <c r="V35" s="34">
        <v>0.87296426096589996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42.535634979435684</v>
      </c>
      <c r="AC35" s="34">
        <v>4.7278099544654983</v>
      </c>
      <c r="AD35" s="34">
        <v>0</v>
      </c>
      <c r="AE35" s="34">
        <v>0</v>
      </c>
      <c r="AF35" s="34">
        <v>21.602033746921297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42.324886355156679</v>
      </c>
      <c r="AM35" s="34">
        <v>1.2360773507663003</v>
      </c>
      <c r="AN35" s="34">
        <v>0</v>
      </c>
      <c r="AO35" s="34">
        <v>0</v>
      </c>
      <c r="AP35" s="34">
        <v>8.3638267511258046</v>
      </c>
      <c r="AQ35" s="34">
        <v>0</v>
      </c>
      <c r="AR35" s="65">
        <v>0</v>
      </c>
      <c r="AS35" s="34">
        <v>0</v>
      </c>
      <c r="AT35" s="34">
        <v>0</v>
      </c>
      <c r="AU35" s="34">
        <v>0</v>
      </c>
      <c r="AV35" s="34">
        <v>103.07299813249571</v>
      </c>
      <c r="AW35" s="34">
        <v>14.145486966830401</v>
      </c>
      <c r="AX35" s="34">
        <v>0</v>
      </c>
      <c r="AY35" s="34">
        <v>0</v>
      </c>
      <c r="AZ35" s="34">
        <v>63.017698678884628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19.040254398833156</v>
      </c>
      <c r="BG35" s="34">
        <v>1.962299492666</v>
      </c>
      <c r="BH35" s="34">
        <v>0</v>
      </c>
      <c r="BI35" s="34">
        <v>0</v>
      </c>
      <c r="BJ35" s="34">
        <v>4.0451180057645004</v>
      </c>
      <c r="BK35" s="35">
        <f>SUM(C35:BJ35)</f>
        <v>341.53325762446758</v>
      </c>
      <c r="BL35" s="43"/>
    </row>
    <row r="36" spans="1:65" x14ac:dyDescent="0.2">
      <c r="A36" s="15"/>
      <c r="B36" s="28" t="s">
        <v>125</v>
      </c>
      <c r="C36" s="34">
        <v>0</v>
      </c>
      <c r="D36" s="34">
        <v>0.7852442678999999</v>
      </c>
      <c r="E36" s="34">
        <v>0</v>
      </c>
      <c r="F36" s="34">
        <v>0</v>
      </c>
      <c r="G36" s="34">
        <v>0</v>
      </c>
      <c r="H36" s="34">
        <v>0.57198273466210015</v>
      </c>
      <c r="I36" s="34">
        <v>3.1938488666000001E-3</v>
      </c>
      <c r="J36" s="34">
        <v>0</v>
      </c>
      <c r="K36" s="34">
        <v>0</v>
      </c>
      <c r="L36" s="34">
        <v>0.82040038833319984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0.46824730417309424</v>
      </c>
      <c r="S36" s="34">
        <v>1.4225332666E-3</v>
      </c>
      <c r="T36" s="34">
        <v>0</v>
      </c>
      <c r="U36" s="34">
        <v>0</v>
      </c>
      <c r="V36" s="34">
        <v>0.39487054619970008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20.30323336082192</v>
      </c>
      <c r="AC36" s="34">
        <v>2.3767241387316003</v>
      </c>
      <c r="AD36" s="34">
        <v>0.1521233333333</v>
      </c>
      <c r="AE36" s="34">
        <v>0</v>
      </c>
      <c r="AF36" s="34">
        <v>24.145022622087392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21.868729815221243</v>
      </c>
      <c r="AM36" s="34">
        <v>1.5501305904659002</v>
      </c>
      <c r="AN36" s="34">
        <v>0</v>
      </c>
      <c r="AO36" s="34">
        <v>0</v>
      </c>
      <c r="AP36" s="34">
        <v>14.648065157456996</v>
      </c>
      <c r="AQ36" s="34">
        <v>0</v>
      </c>
      <c r="AR36" s="65">
        <v>0</v>
      </c>
      <c r="AS36" s="34">
        <v>0</v>
      </c>
      <c r="AT36" s="34">
        <v>0</v>
      </c>
      <c r="AU36" s="34">
        <v>0</v>
      </c>
      <c r="AV36" s="34">
        <v>1.7395115685883022</v>
      </c>
      <c r="AW36" s="34">
        <v>0.83519168663319987</v>
      </c>
      <c r="AX36" s="34">
        <v>0</v>
      </c>
      <c r="AY36" s="34">
        <v>0</v>
      </c>
      <c r="AZ36" s="34">
        <v>2.0957021595323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0.91868972645799984</v>
      </c>
      <c r="BG36" s="34">
        <v>5.1417686666600002E-2</v>
      </c>
      <c r="BH36" s="34">
        <v>0</v>
      </c>
      <c r="BI36" s="34">
        <v>0</v>
      </c>
      <c r="BJ36" s="34">
        <v>1.2554745073657001</v>
      </c>
      <c r="BK36" s="35">
        <f>SUM(C36:BJ36)</f>
        <v>94.985377976763729</v>
      </c>
      <c r="BL36" s="43"/>
    </row>
    <row r="37" spans="1:65" x14ac:dyDescent="0.2">
      <c r="A37" s="15"/>
      <c r="B37" s="28" t="s">
        <v>116</v>
      </c>
      <c r="C37" s="34">
        <v>0</v>
      </c>
      <c r="D37" s="34">
        <v>0.70491175556660002</v>
      </c>
      <c r="E37" s="34">
        <v>0</v>
      </c>
      <c r="F37" s="34">
        <v>0</v>
      </c>
      <c r="G37" s="34">
        <v>0</v>
      </c>
      <c r="H37" s="34">
        <v>1.8910771437497989</v>
      </c>
      <c r="I37" s="34">
        <v>1.12898666666E-2</v>
      </c>
      <c r="J37" s="34">
        <v>0</v>
      </c>
      <c r="K37" s="34">
        <v>0</v>
      </c>
      <c r="L37" s="34">
        <v>0.42826411153280008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1.571855509034227</v>
      </c>
      <c r="S37" s="34">
        <v>1.6928243325331997</v>
      </c>
      <c r="T37" s="34">
        <v>0</v>
      </c>
      <c r="U37" s="34">
        <v>0</v>
      </c>
      <c r="V37" s="34">
        <v>0.19214259739980002</v>
      </c>
      <c r="W37" s="34">
        <v>0</v>
      </c>
      <c r="X37" s="34">
        <v>8.3329665999999996E-6</v>
      </c>
      <c r="Y37" s="34">
        <v>0</v>
      </c>
      <c r="Z37" s="34">
        <v>0</v>
      </c>
      <c r="AA37" s="34">
        <v>0</v>
      </c>
      <c r="AB37" s="34">
        <v>31.766360495295345</v>
      </c>
      <c r="AC37" s="34">
        <v>1.7374836553314992</v>
      </c>
      <c r="AD37" s="34">
        <v>0</v>
      </c>
      <c r="AE37" s="34">
        <v>0</v>
      </c>
      <c r="AF37" s="34">
        <v>24.431178780951999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38.607481622099016</v>
      </c>
      <c r="AM37" s="34">
        <v>2.2552318379648995</v>
      </c>
      <c r="AN37" s="34">
        <v>0.13330666666659999</v>
      </c>
      <c r="AO37" s="34">
        <v>0</v>
      </c>
      <c r="AP37" s="34">
        <v>16.286160767022782</v>
      </c>
      <c r="AQ37" s="34">
        <v>0</v>
      </c>
      <c r="AR37" s="65">
        <v>0</v>
      </c>
      <c r="AS37" s="34">
        <v>0</v>
      </c>
      <c r="AT37" s="34">
        <v>0</v>
      </c>
      <c r="AU37" s="34">
        <v>0</v>
      </c>
      <c r="AV37" s="34">
        <v>8.1301443979489427</v>
      </c>
      <c r="AW37" s="34">
        <v>0.32559434223279998</v>
      </c>
      <c r="AX37" s="34">
        <v>0</v>
      </c>
      <c r="AY37" s="34">
        <v>0</v>
      </c>
      <c r="AZ37" s="34">
        <v>5.2194240490645987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3.8145978678004075</v>
      </c>
      <c r="BG37" s="34">
        <v>5.2292262999999997E-3</v>
      </c>
      <c r="BH37" s="34">
        <v>0</v>
      </c>
      <c r="BI37" s="34">
        <v>0</v>
      </c>
      <c r="BJ37" s="34">
        <v>1.2251924812991997</v>
      </c>
      <c r="BK37" s="35">
        <f>SUM(C37:BJ37)</f>
        <v>140.4297598394277</v>
      </c>
      <c r="BL37" s="43"/>
    </row>
    <row r="38" spans="1:65" x14ac:dyDescent="0.2">
      <c r="A38" s="15"/>
      <c r="B38" s="28" t="s">
        <v>123</v>
      </c>
      <c r="C38" s="34">
        <v>0</v>
      </c>
      <c r="D38" s="34">
        <v>0.66327345339999999</v>
      </c>
      <c r="E38" s="34">
        <v>0</v>
      </c>
      <c r="F38" s="34">
        <v>0</v>
      </c>
      <c r="G38" s="34">
        <v>0</v>
      </c>
      <c r="H38" s="34">
        <v>1.2985006489180368</v>
      </c>
      <c r="I38" s="34">
        <v>2.47276298332E-2</v>
      </c>
      <c r="J38" s="34">
        <v>0</v>
      </c>
      <c r="K38" s="34">
        <v>0</v>
      </c>
      <c r="L38" s="34">
        <v>3.5349778352326999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0.84742489744621374</v>
      </c>
      <c r="S38" s="34">
        <v>3.8500176233300001E-2</v>
      </c>
      <c r="T38" s="34">
        <v>0</v>
      </c>
      <c r="U38" s="34">
        <v>0</v>
      </c>
      <c r="V38" s="34">
        <v>0.29099402983299999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21.165132663962691</v>
      </c>
      <c r="AC38" s="34">
        <v>2.8047191721659996</v>
      </c>
      <c r="AD38" s="34">
        <v>0</v>
      </c>
      <c r="AE38" s="34">
        <v>0</v>
      </c>
      <c r="AF38" s="34">
        <v>20.004136901430105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22.657278444037946</v>
      </c>
      <c r="AM38" s="34">
        <v>2.0997195434664997</v>
      </c>
      <c r="AN38" s="34">
        <v>0</v>
      </c>
      <c r="AO38" s="34">
        <v>0</v>
      </c>
      <c r="AP38" s="34">
        <v>11.118222860930503</v>
      </c>
      <c r="AQ38" s="34">
        <v>0</v>
      </c>
      <c r="AR38" s="65">
        <v>0</v>
      </c>
      <c r="AS38" s="34">
        <v>0</v>
      </c>
      <c r="AT38" s="34">
        <v>0</v>
      </c>
      <c r="AU38" s="34">
        <v>0</v>
      </c>
      <c r="AV38" s="34">
        <v>5.4151378822892191</v>
      </c>
      <c r="AW38" s="34">
        <v>0.12306498806659998</v>
      </c>
      <c r="AX38" s="34">
        <v>0</v>
      </c>
      <c r="AY38" s="34">
        <v>0</v>
      </c>
      <c r="AZ38" s="34">
        <v>4.3648021045988008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3.5390158117225012</v>
      </c>
      <c r="BG38" s="34">
        <v>0.73463998250000007</v>
      </c>
      <c r="BH38" s="34">
        <v>0</v>
      </c>
      <c r="BI38" s="34">
        <v>0</v>
      </c>
      <c r="BJ38" s="34">
        <v>1.5551100824659996</v>
      </c>
      <c r="BK38" s="35">
        <f t="shared" ref="BK38:BK41" si="11">SUM(C38:BJ38)</f>
        <v>102.27937910853332</v>
      </c>
      <c r="BL38" s="43"/>
    </row>
    <row r="39" spans="1:65" x14ac:dyDescent="0.2">
      <c r="A39" s="15"/>
      <c r="B39" s="28" t="s">
        <v>126</v>
      </c>
      <c r="C39" s="34">
        <v>0</v>
      </c>
      <c r="D39" s="34">
        <v>0.6962632097</v>
      </c>
      <c r="E39" s="34">
        <v>0</v>
      </c>
      <c r="F39" s="34">
        <v>0</v>
      </c>
      <c r="G39" s="34">
        <v>0</v>
      </c>
      <c r="H39" s="34">
        <v>1.6837729522805969</v>
      </c>
      <c r="I39" s="34">
        <v>2.3221626641666</v>
      </c>
      <c r="J39" s="34">
        <v>0</v>
      </c>
      <c r="K39" s="34">
        <v>0</v>
      </c>
      <c r="L39" s="34">
        <v>0.99204157019940009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1.4770288640141003</v>
      </c>
      <c r="S39" s="34">
        <v>0.12671483976868592</v>
      </c>
      <c r="T39" s="34">
        <v>0</v>
      </c>
      <c r="U39" s="34">
        <v>0</v>
      </c>
      <c r="V39" s="34">
        <v>0.79977379159930007</v>
      </c>
      <c r="W39" s="34">
        <v>0</v>
      </c>
      <c r="X39" s="34">
        <v>1.9999033299999998E-5</v>
      </c>
      <c r="Y39" s="34">
        <v>0</v>
      </c>
      <c r="Z39" s="34">
        <v>0</v>
      </c>
      <c r="AA39" s="34">
        <v>0</v>
      </c>
      <c r="AB39" s="34">
        <v>11.290134547461497</v>
      </c>
      <c r="AC39" s="34">
        <v>2.1399867041659997</v>
      </c>
      <c r="AD39" s="34">
        <v>0</v>
      </c>
      <c r="AE39" s="34">
        <v>0</v>
      </c>
      <c r="AF39" s="34">
        <v>20.200646145391897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12.101988622501976</v>
      </c>
      <c r="AM39" s="34">
        <v>0.65730250319950012</v>
      </c>
      <c r="AN39" s="34">
        <v>0</v>
      </c>
      <c r="AO39" s="34">
        <v>0</v>
      </c>
      <c r="AP39" s="34">
        <v>9.5125782893270028</v>
      </c>
      <c r="AQ39" s="34">
        <v>0</v>
      </c>
      <c r="AR39" s="65">
        <v>0</v>
      </c>
      <c r="AS39" s="34">
        <v>0</v>
      </c>
      <c r="AT39" s="34">
        <v>0</v>
      </c>
      <c r="AU39" s="34">
        <v>0</v>
      </c>
      <c r="AV39" s="34">
        <v>4.9300023590421924</v>
      </c>
      <c r="AW39" s="34">
        <v>0.10212414659989999</v>
      </c>
      <c r="AX39" s="34">
        <v>0</v>
      </c>
      <c r="AY39" s="34">
        <v>0</v>
      </c>
      <c r="AZ39" s="34">
        <v>5.9485276051308986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2.1366127552508001</v>
      </c>
      <c r="BG39" s="34">
        <v>0.2922608159999</v>
      </c>
      <c r="BH39" s="34">
        <v>0</v>
      </c>
      <c r="BI39" s="34">
        <v>0</v>
      </c>
      <c r="BJ39" s="34">
        <v>0.49766686733249998</v>
      </c>
      <c r="BK39" s="35">
        <f t="shared" si="11"/>
        <v>77.90760925216604</v>
      </c>
      <c r="BL39" s="43"/>
    </row>
    <row r="40" spans="1:65" x14ac:dyDescent="0.2">
      <c r="A40" s="15"/>
      <c r="B40" s="28" t="s">
        <v>107</v>
      </c>
      <c r="C40" s="34">
        <v>0</v>
      </c>
      <c r="D40" s="34">
        <v>1.0119805467333001</v>
      </c>
      <c r="E40" s="34">
        <v>0</v>
      </c>
      <c r="F40" s="34">
        <v>0</v>
      </c>
      <c r="G40" s="34">
        <v>0</v>
      </c>
      <c r="H40" s="34">
        <v>8.3334649888629944</v>
      </c>
      <c r="I40" s="34">
        <v>2.2485140691329</v>
      </c>
      <c r="J40" s="34">
        <v>0</v>
      </c>
      <c r="K40" s="34">
        <v>0</v>
      </c>
      <c r="L40" s="34">
        <v>2.6176501667983008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4.8158988870361057</v>
      </c>
      <c r="S40" s="34">
        <v>1.346077048489156</v>
      </c>
      <c r="T40" s="34">
        <v>0</v>
      </c>
      <c r="U40" s="34">
        <v>0</v>
      </c>
      <c r="V40" s="34">
        <v>1.5881210468986</v>
      </c>
      <c r="W40" s="34">
        <v>0</v>
      </c>
      <c r="X40" s="34">
        <v>3.3332000000000001E-6</v>
      </c>
      <c r="Y40" s="34">
        <v>0</v>
      </c>
      <c r="Z40" s="34">
        <v>0</v>
      </c>
      <c r="AA40" s="34">
        <v>0</v>
      </c>
      <c r="AB40" s="34">
        <v>90.508638043683789</v>
      </c>
      <c r="AC40" s="34">
        <v>7.8500756353977978</v>
      </c>
      <c r="AD40" s="34">
        <v>0.7587968437332</v>
      </c>
      <c r="AE40" s="34">
        <v>0</v>
      </c>
      <c r="AF40" s="34">
        <v>58.34852153114543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96.717722234879872</v>
      </c>
      <c r="AM40" s="34">
        <v>4.0344727338297046</v>
      </c>
      <c r="AN40" s="34">
        <v>0</v>
      </c>
      <c r="AO40" s="34">
        <v>0</v>
      </c>
      <c r="AP40" s="34">
        <v>29.26535721335032</v>
      </c>
      <c r="AQ40" s="34">
        <v>0</v>
      </c>
      <c r="AR40" s="65">
        <v>0</v>
      </c>
      <c r="AS40" s="34">
        <v>0</v>
      </c>
      <c r="AT40" s="34">
        <v>0</v>
      </c>
      <c r="AU40" s="34">
        <v>0</v>
      </c>
      <c r="AV40" s="34">
        <v>83.270770600241761</v>
      </c>
      <c r="AW40" s="34">
        <v>4.7050884041977019</v>
      </c>
      <c r="AX40" s="34">
        <v>0</v>
      </c>
      <c r="AY40" s="34">
        <v>0</v>
      </c>
      <c r="AZ40" s="34">
        <v>39.170103808620759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21.853049152237396</v>
      </c>
      <c r="BG40" s="34">
        <v>1.3732714394992001</v>
      </c>
      <c r="BH40" s="34">
        <v>0</v>
      </c>
      <c r="BI40" s="34">
        <v>0</v>
      </c>
      <c r="BJ40" s="34">
        <v>4.6623573458973988</v>
      </c>
      <c r="BK40" s="35">
        <f t="shared" ref="BK40" si="12">SUM(C40:BJ40)</f>
        <v>464.4799350738657</v>
      </c>
      <c r="BL40" s="43"/>
    </row>
    <row r="41" spans="1:65" x14ac:dyDescent="0.2">
      <c r="A41" s="15"/>
      <c r="B41" s="28" t="s">
        <v>124</v>
      </c>
      <c r="C41" s="34">
        <v>0</v>
      </c>
      <c r="D41" s="34">
        <v>0.73749168320000003</v>
      </c>
      <c r="E41" s="34">
        <v>0</v>
      </c>
      <c r="F41" s="34">
        <v>0</v>
      </c>
      <c r="G41" s="34">
        <v>0</v>
      </c>
      <c r="H41" s="34">
        <v>0.59226840517474033</v>
      </c>
      <c r="I41" s="34">
        <v>5.9117333333299993E-2</v>
      </c>
      <c r="J41" s="34">
        <v>0</v>
      </c>
      <c r="K41" s="34">
        <v>0</v>
      </c>
      <c r="L41" s="34">
        <v>0.48813285336629997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0.44856327082830011</v>
      </c>
      <c r="S41" s="34">
        <v>0</v>
      </c>
      <c r="T41" s="34">
        <v>0</v>
      </c>
      <c r="U41" s="34">
        <v>0</v>
      </c>
      <c r="V41" s="34">
        <v>0.31809298203309999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23.210562380572647</v>
      </c>
      <c r="AC41" s="34">
        <v>2.9297518118650014</v>
      </c>
      <c r="AD41" s="34">
        <v>0</v>
      </c>
      <c r="AE41" s="34">
        <v>0</v>
      </c>
      <c r="AF41" s="34">
        <v>24.900510846687183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28.829181206015193</v>
      </c>
      <c r="AM41" s="34">
        <v>2.6931204761989007</v>
      </c>
      <c r="AN41" s="34">
        <v>0</v>
      </c>
      <c r="AO41" s="34">
        <v>0</v>
      </c>
      <c r="AP41" s="34">
        <v>15.83253181308919</v>
      </c>
      <c r="AQ41" s="34">
        <v>0</v>
      </c>
      <c r="AR41" s="65">
        <v>0</v>
      </c>
      <c r="AS41" s="34">
        <v>0</v>
      </c>
      <c r="AT41" s="34">
        <v>0</v>
      </c>
      <c r="AU41" s="34">
        <v>0</v>
      </c>
      <c r="AV41" s="34">
        <v>3.5173152116781017</v>
      </c>
      <c r="AW41" s="34">
        <v>0.70273762493320002</v>
      </c>
      <c r="AX41" s="34">
        <v>0</v>
      </c>
      <c r="AY41" s="34">
        <v>0</v>
      </c>
      <c r="AZ41" s="34">
        <v>1.0951522228326001</v>
      </c>
      <c r="BA41" s="34">
        <v>0</v>
      </c>
      <c r="BB41" s="34">
        <v>0</v>
      </c>
      <c r="BC41" s="34">
        <v>0</v>
      </c>
      <c r="BD41" s="34">
        <v>0</v>
      </c>
      <c r="BE41" s="34">
        <v>0</v>
      </c>
      <c r="BF41" s="34">
        <v>1.8362518929211018</v>
      </c>
      <c r="BG41" s="34">
        <v>0.1499259999999</v>
      </c>
      <c r="BH41" s="34">
        <v>7.1393333333300002E-2</v>
      </c>
      <c r="BI41" s="34">
        <v>0</v>
      </c>
      <c r="BJ41" s="34">
        <v>0.47686191189989996</v>
      </c>
      <c r="BK41" s="35">
        <f t="shared" si="11"/>
        <v>108.88896325996195</v>
      </c>
      <c r="BL41" s="43"/>
    </row>
    <row r="42" spans="1:65" x14ac:dyDescent="0.2">
      <c r="A42" s="15"/>
      <c r="B42" s="28" t="s">
        <v>127</v>
      </c>
      <c r="C42" s="34">
        <v>0</v>
      </c>
      <c r="D42" s="34">
        <v>0.82965174186659996</v>
      </c>
      <c r="E42" s="34">
        <v>0</v>
      </c>
      <c r="F42" s="34">
        <v>0</v>
      </c>
      <c r="G42" s="34">
        <v>0</v>
      </c>
      <c r="H42" s="34">
        <v>3.3202837123497027</v>
      </c>
      <c r="I42" s="34">
        <v>9.0333057899799993E-2</v>
      </c>
      <c r="J42" s="34">
        <v>0</v>
      </c>
      <c r="K42" s="34">
        <v>0</v>
      </c>
      <c r="L42" s="34">
        <v>0.9871698775997001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2.2354191702174422</v>
      </c>
      <c r="S42" s="34">
        <v>0.1591991166999</v>
      </c>
      <c r="T42" s="34">
        <v>0</v>
      </c>
      <c r="U42" s="34">
        <v>0</v>
      </c>
      <c r="V42" s="34">
        <v>0.55152287439969994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51.872028393947843</v>
      </c>
      <c r="AC42" s="34">
        <v>5.7703065835309975</v>
      </c>
      <c r="AD42" s="34">
        <v>0</v>
      </c>
      <c r="AE42" s="34">
        <v>0</v>
      </c>
      <c r="AF42" s="34">
        <v>33.036840555016383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57.705088057846368</v>
      </c>
      <c r="AM42" s="34">
        <v>1.3874586435984</v>
      </c>
      <c r="AN42" s="34">
        <v>0</v>
      </c>
      <c r="AO42" s="34">
        <v>0</v>
      </c>
      <c r="AP42" s="34">
        <v>14.88073682152252</v>
      </c>
      <c r="AQ42" s="34">
        <v>0</v>
      </c>
      <c r="AR42" s="65">
        <v>0</v>
      </c>
      <c r="AS42" s="34">
        <v>0</v>
      </c>
      <c r="AT42" s="34">
        <v>0</v>
      </c>
      <c r="AU42" s="34">
        <v>0</v>
      </c>
      <c r="AV42" s="34">
        <v>12.849101806574661</v>
      </c>
      <c r="AW42" s="34">
        <v>0.78297529473270011</v>
      </c>
      <c r="AX42" s="34">
        <v>0</v>
      </c>
      <c r="AY42" s="34">
        <v>0</v>
      </c>
      <c r="AZ42" s="34">
        <v>4.5776317059306999</v>
      </c>
      <c r="BA42" s="34">
        <v>0</v>
      </c>
      <c r="BB42" s="34">
        <v>0</v>
      </c>
      <c r="BC42" s="34">
        <v>0</v>
      </c>
      <c r="BD42" s="34">
        <v>0</v>
      </c>
      <c r="BE42" s="34">
        <v>0</v>
      </c>
      <c r="BF42" s="34">
        <v>5.7968358413604948</v>
      </c>
      <c r="BG42" s="34">
        <v>0.902638805233</v>
      </c>
      <c r="BH42" s="34">
        <v>0</v>
      </c>
      <c r="BI42" s="34">
        <v>0</v>
      </c>
      <c r="BJ42" s="34">
        <v>1.7050621891987001</v>
      </c>
      <c r="BK42" s="35">
        <f>SUM(C42:BJ42)</f>
        <v>199.44028424952563</v>
      </c>
    </row>
    <row r="43" spans="1:65" x14ac:dyDescent="0.2">
      <c r="A43" s="15"/>
      <c r="B43" s="28" t="s">
        <v>108</v>
      </c>
      <c r="C43" s="34">
        <v>0</v>
      </c>
      <c r="D43" s="34">
        <v>0.95093321779999995</v>
      </c>
      <c r="E43" s="34">
        <v>0</v>
      </c>
      <c r="F43" s="34">
        <v>0</v>
      </c>
      <c r="G43" s="34">
        <v>0</v>
      </c>
      <c r="H43" s="34">
        <v>6.3393826896391943</v>
      </c>
      <c r="I43" s="34">
        <v>51.146902413966401</v>
      </c>
      <c r="J43" s="34">
        <v>0</v>
      </c>
      <c r="K43" s="34">
        <v>0</v>
      </c>
      <c r="L43" s="34">
        <v>2.0316398650654004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3.614796472561729</v>
      </c>
      <c r="S43" s="34">
        <v>9.6745540338664995</v>
      </c>
      <c r="T43" s="34">
        <v>0</v>
      </c>
      <c r="U43" s="34">
        <v>0</v>
      </c>
      <c r="V43" s="34">
        <v>0.44839222836620002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23.569068830674233</v>
      </c>
      <c r="AC43" s="34">
        <v>5.8736071344978997</v>
      </c>
      <c r="AD43" s="34">
        <v>0.2177299429666</v>
      </c>
      <c r="AE43" s="34">
        <v>0</v>
      </c>
      <c r="AF43" s="34">
        <v>12.335820345329603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20.203924228313312</v>
      </c>
      <c r="AM43" s="34">
        <v>0.62705781096549995</v>
      </c>
      <c r="AN43" s="34">
        <v>0</v>
      </c>
      <c r="AO43" s="34">
        <v>0</v>
      </c>
      <c r="AP43" s="34">
        <v>2.7460280267984003</v>
      </c>
      <c r="AQ43" s="34">
        <v>0</v>
      </c>
      <c r="AR43" s="65">
        <v>0</v>
      </c>
      <c r="AS43" s="34">
        <v>0</v>
      </c>
      <c r="AT43" s="34">
        <v>0</v>
      </c>
      <c r="AU43" s="34">
        <v>0</v>
      </c>
      <c r="AV43" s="34">
        <v>26.074333565529322</v>
      </c>
      <c r="AW43" s="34">
        <v>1.2551887394654999</v>
      </c>
      <c r="AX43" s="34">
        <v>0</v>
      </c>
      <c r="AY43" s="34">
        <v>0</v>
      </c>
      <c r="AZ43" s="34">
        <v>7.7243232158644988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8.3097144843642994</v>
      </c>
      <c r="BG43" s="34">
        <v>0.10617500406659999</v>
      </c>
      <c r="BH43" s="34">
        <v>0</v>
      </c>
      <c r="BI43" s="34">
        <v>0</v>
      </c>
      <c r="BJ43" s="34">
        <v>1.9933071663994997</v>
      </c>
      <c r="BK43" s="35">
        <f>SUM(C43:BJ43)</f>
        <v>185.2428794165007</v>
      </c>
    </row>
    <row r="44" spans="1:65" x14ac:dyDescent="0.2">
      <c r="A44" s="15"/>
      <c r="B44" s="28" t="s">
        <v>109</v>
      </c>
      <c r="C44" s="34">
        <v>0</v>
      </c>
      <c r="D44" s="34">
        <v>1.0437257696</v>
      </c>
      <c r="E44" s="34">
        <v>0</v>
      </c>
      <c r="F44" s="34">
        <v>0</v>
      </c>
      <c r="G44" s="34">
        <v>0</v>
      </c>
      <c r="H44" s="34">
        <v>5.9850305099763945</v>
      </c>
      <c r="I44" s="34">
        <v>1.8112062933099998E-2</v>
      </c>
      <c r="J44" s="34">
        <v>0</v>
      </c>
      <c r="K44" s="34">
        <v>0</v>
      </c>
      <c r="L44" s="34">
        <v>1.9652154354654998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3.5882384272165671</v>
      </c>
      <c r="S44" s="34">
        <v>4.4727916659999999E-4</v>
      </c>
      <c r="T44" s="34">
        <v>0</v>
      </c>
      <c r="U44" s="34">
        <v>0</v>
      </c>
      <c r="V44" s="34">
        <v>0.35146071086619995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7.643542473731201</v>
      </c>
      <c r="AC44" s="34">
        <v>4.9149935233199993E-2</v>
      </c>
      <c r="AD44" s="34">
        <v>0</v>
      </c>
      <c r="AE44" s="34">
        <v>0</v>
      </c>
      <c r="AF44" s="34">
        <v>1.5457627424654998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5.3806303924956813</v>
      </c>
      <c r="AM44" s="34">
        <v>7.9476326266500003E-2</v>
      </c>
      <c r="AN44" s="34">
        <v>0</v>
      </c>
      <c r="AO44" s="34">
        <v>0</v>
      </c>
      <c r="AP44" s="34">
        <v>0.74495406583300006</v>
      </c>
      <c r="AQ44" s="34">
        <v>0</v>
      </c>
      <c r="AR44" s="65">
        <v>0</v>
      </c>
      <c r="AS44" s="34">
        <v>0</v>
      </c>
      <c r="AT44" s="34">
        <v>0</v>
      </c>
      <c r="AU44" s="34">
        <v>0</v>
      </c>
      <c r="AV44" s="34">
        <v>12.622601362069</v>
      </c>
      <c r="AW44" s="34">
        <v>0.76218504336640014</v>
      </c>
      <c r="AX44" s="34">
        <v>0</v>
      </c>
      <c r="AY44" s="34">
        <v>0</v>
      </c>
      <c r="AZ44" s="34">
        <v>7.6923518443989014</v>
      </c>
      <c r="BA44" s="34">
        <v>0</v>
      </c>
      <c r="BB44" s="34">
        <v>0</v>
      </c>
      <c r="BC44" s="34">
        <v>0</v>
      </c>
      <c r="BD44" s="34">
        <v>0</v>
      </c>
      <c r="BE44" s="34">
        <v>0</v>
      </c>
      <c r="BF44" s="34">
        <v>3.2970787812496991</v>
      </c>
      <c r="BG44" s="34">
        <v>0.32141478986659999</v>
      </c>
      <c r="BH44" s="34">
        <v>0</v>
      </c>
      <c r="BI44" s="34">
        <v>0</v>
      </c>
      <c r="BJ44" s="34">
        <v>1.3591447599900001E-2</v>
      </c>
      <c r="BK44" s="35">
        <f>SUM(C44:BJ44)</f>
        <v>53.104969399799948</v>
      </c>
    </row>
    <row r="45" spans="1:65" x14ac:dyDescent="0.2">
      <c r="A45" s="15"/>
      <c r="B45" s="28" t="s">
        <v>117</v>
      </c>
      <c r="C45" s="44">
        <v>0</v>
      </c>
      <c r="D45" s="44">
        <v>0.76217564879999999</v>
      </c>
      <c r="E45" s="44">
        <v>0</v>
      </c>
      <c r="F45" s="44">
        <v>0</v>
      </c>
      <c r="G45" s="44">
        <v>0</v>
      </c>
      <c r="H45" s="44">
        <v>3.0800051345821973</v>
      </c>
      <c r="I45" s="44">
        <v>3.7786213666399997E-2</v>
      </c>
      <c r="J45" s="44">
        <v>0</v>
      </c>
      <c r="K45" s="44">
        <v>0</v>
      </c>
      <c r="L45" s="44">
        <v>1.0738609193662998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2.1750753282354545</v>
      </c>
      <c r="S45" s="44">
        <v>0.1896794432999</v>
      </c>
      <c r="T45" s="44">
        <v>0</v>
      </c>
      <c r="U45" s="44">
        <v>0</v>
      </c>
      <c r="V45" s="44">
        <v>0.90601330819970005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26.344792500013472</v>
      </c>
      <c r="AC45" s="44">
        <v>1.1760152310982996</v>
      </c>
      <c r="AD45" s="44">
        <v>0</v>
      </c>
      <c r="AE45" s="44">
        <v>0</v>
      </c>
      <c r="AF45" s="44">
        <v>12.98791118792351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35.849435430435406</v>
      </c>
      <c r="AM45" s="44">
        <v>1.4730411479986003</v>
      </c>
      <c r="AN45" s="44">
        <v>0</v>
      </c>
      <c r="AO45" s="44">
        <v>0</v>
      </c>
      <c r="AP45" s="44">
        <v>10.182717090492208</v>
      </c>
      <c r="AQ45" s="44">
        <v>0</v>
      </c>
      <c r="AR45" s="70">
        <v>0</v>
      </c>
      <c r="AS45" s="44">
        <v>0</v>
      </c>
      <c r="AT45" s="44">
        <v>0</v>
      </c>
      <c r="AU45" s="44">
        <v>0</v>
      </c>
      <c r="AV45" s="44">
        <v>11.472117795438118</v>
      </c>
      <c r="AW45" s="44">
        <v>0.19983967489940002</v>
      </c>
      <c r="AX45" s="44">
        <v>0</v>
      </c>
      <c r="AY45" s="44">
        <v>0</v>
      </c>
      <c r="AZ45" s="44">
        <v>4.4477230474638993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4">
        <v>8.3247444596143083</v>
      </c>
      <c r="BG45" s="44">
        <v>0.1915814752328</v>
      </c>
      <c r="BH45" s="44">
        <v>0</v>
      </c>
      <c r="BI45" s="44">
        <v>0</v>
      </c>
      <c r="BJ45" s="44">
        <v>0.94282248873260011</v>
      </c>
      <c r="BK45" s="35">
        <f>SUM(C45:BJ45)</f>
        <v>121.81733752549256</v>
      </c>
    </row>
    <row r="46" spans="1:65" x14ac:dyDescent="0.2">
      <c r="A46" s="15"/>
      <c r="B46" s="20" t="s">
        <v>86</v>
      </c>
      <c r="C46" s="30">
        <f>SUM(C35:C45)</f>
        <v>0</v>
      </c>
      <c r="D46" s="62">
        <f t="shared" ref="D46:BK46" si="13">SUM(D35:D45)</f>
        <v>9.2122674252665</v>
      </c>
      <c r="E46" s="30">
        <f t="shared" si="13"/>
        <v>0</v>
      </c>
      <c r="F46" s="30">
        <f t="shared" si="13"/>
        <v>0</v>
      </c>
      <c r="G46" s="30">
        <f t="shared" si="13"/>
        <v>0</v>
      </c>
      <c r="H46" s="62">
        <f t="shared" si="13"/>
        <v>39.228193904803717</v>
      </c>
      <c r="I46" s="62">
        <f t="shared" si="13"/>
        <v>56.826879388164599</v>
      </c>
      <c r="J46" s="62">
        <f t="shared" si="13"/>
        <v>0</v>
      </c>
      <c r="K46" s="62">
        <f t="shared" si="13"/>
        <v>0</v>
      </c>
      <c r="L46" s="62">
        <f t="shared" si="13"/>
        <v>18.845790052558204</v>
      </c>
      <c r="M46" s="30">
        <f t="shared" si="13"/>
        <v>0</v>
      </c>
      <c r="N46" s="30">
        <f t="shared" si="13"/>
        <v>0</v>
      </c>
      <c r="O46" s="30">
        <f t="shared" si="13"/>
        <v>0</v>
      </c>
      <c r="P46" s="30">
        <f t="shared" si="13"/>
        <v>0</v>
      </c>
      <c r="Q46" s="30">
        <f t="shared" si="13"/>
        <v>0</v>
      </c>
      <c r="R46" s="62">
        <f t="shared" si="13"/>
        <v>23.866456825346535</v>
      </c>
      <c r="S46" s="62">
        <f t="shared" si="13"/>
        <v>13.261460286290342</v>
      </c>
      <c r="T46" s="62">
        <f t="shared" si="13"/>
        <v>0</v>
      </c>
      <c r="U46" s="62">
        <f t="shared" si="13"/>
        <v>0</v>
      </c>
      <c r="V46" s="62">
        <f t="shared" si="13"/>
        <v>6.7143483767612002</v>
      </c>
      <c r="W46" s="30">
        <f t="shared" si="13"/>
        <v>0</v>
      </c>
      <c r="X46" s="62">
        <f t="shared" si="13"/>
        <v>3.1665199899999998E-5</v>
      </c>
      <c r="Y46" s="30">
        <f t="shared" si="13"/>
        <v>0</v>
      </c>
      <c r="Z46" s="30">
        <f t="shared" si="13"/>
        <v>0</v>
      </c>
      <c r="AA46" s="30">
        <f t="shared" si="13"/>
        <v>0</v>
      </c>
      <c r="AB46" s="62">
        <f t="shared" si="13"/>
        <v>350.20912866960026</v>
      </c>
      <c r="AC46" s="62">
        <f t="shared" si="13"/>
        <v>37.435629956483794</v>
      </c>
      <c r="AD46" s="62">
        <f t="shared" si="13"/>
        <v>1.1286501200331001</v>
      </c>
      <c r="AE46" s="62">
        <f t="shared" si="13"/>
        <v>0</v>
      </c>
      <c r="AF46" s="62">
        <f t="shared" si="13"/>
        <v>253.53838540535031</v>
      </c>
      <c r="AG46" s="30">
        <f t="shared" si="13"/>
        <v>0</v>
      </c>
      <c r="AH46" s="30">
        <f t="shared" si="13"/>
        <v>0</v>
      </c>
      <c r="AI46" s="30">
        <f t="shared" si="13"/>
        <v>0</v>
      </c>
      <c r="AJ46" s="30">
        <f t="shared" si="13"/>
        <v>0</v>
      </c>
      <c r="AK46" s="30">
        <f t="shared" si="13"/>
        <v>0</v>
      </c>
      <c r="AL46" s="62">
        <f t="shared" si="13"/>
        <v>382.24634640900263</v>
      </c>
      <c r="AM46" s="62">
        <f t="shared" si="13"/>
        <v>18.09308896472071</v>
      </c>
      <c r="AN46" s="62">
        <f t="shared" si="13"/>
        <v>0.13330666666659999</v>
      </c>
      <c r="AO46" s="62">
        <f t="shared" si="13"/>
        <v>0</v>
      </c>
      <c r="AP46" s="62">
        <f t="shared" si="13"/>
        <v>133.58117885694872</v>
      </c>
      <c r="AQ46" s="30">
        <f t="shared" si="13"/>
        <v>0</v>
      </c>
      <c r="AR46" s="71">
        <f t="shared" si="13"/>
        <v>0</v>
      </c>
      <c r="AS46" s="30">
        <f t="shared" si="13"/>
        <v>0</v>
      </c>
      <c r="AT46" s="30">
        <f t="shared" si="13"/>
        <v>0</v>
      </c>
      <c r="AU46" s="30">
        <f t="shared" si="13"/>
        <v>0</v>
      </c>
      <c r="AV46" s="62">
        <f t="shared" si="13"/>
        <v>273.09403468189532</v>
      </c>
      <c r="AW46" s="62">
        <f t="shared" si="13"/>
        <v>23.939476911957804</v>
      </c>
      <c r="AX46" s="62">
        <f t="shared" si="13"/>
        <v>0</v>
      </c>
      <c r="AY46" s="62">
        <f t="shared" si="13"/>
        <v>0</v>
      </c>
      <c r="AZ46" s="62">
        <f t="shared" si="13"/>
        <v>145.35344044232258</v>
      </c>
      <c r="BA46" s="30">
        <f t="shared" si="13"/>
        <v>0</v>
      </c>
      <c r="BB46" s="30">
        <f t="shared" si="13"/>
        <v>0</v>
      </c>
      <c r="BC46" s="30">
        <f t="shared" si="13"/>
        <v>0</v>
      </c>
      <c r="BD46" s="30">
        <f t="shared" si="13"/>
        <v>0</v>
      </c>
      <c r="BE46" s="30">
        <f t="shared" si="13"/>
        <v>0</v>
      </c>
      <c r="BF46" s="62">
        <f t="shared" si="13"/>
        <v>78.866845171812159</v>
      </c>
      <c r="BG46" s="62">
        <f t="shared" si="13"/>
        <v>6.0908547180306005</v>
      </c>
      <c r="BH46" s="62">
        <f t="shared" si="13"/>
        <v>7.1393333333300002E-2</v>
      </c>
      <c r="BI46" s="62">
        <f t="shared" si="13"/>
        <v>0</v>
      </c>
      <c r="BJ46" s="62">
        <f t="shared" si="13"/>
        <v>18.372564493955895</v>
      </c>
      <c r="BK46" s="32">
        <f t="shared" si="13"/>
        <v>1890.1097527265049</v>
      </c>
    </row>
    <row r="47" spans="1:65" x14ac:dyDescent="0.2">
      <c r="A47" s="15"/>
      <c r="B47" s="21" t="s">
        <v>84</v>
      </c>
      <c r="C47" s="30">
        <f>C33+C46</f>
        <v>0</v>
      </c>
      <c r="D47" s="62">
        <f t="shared" ref="D47:BJ47" si="14">D33+D46</f>
        <v>10.168573036766499</v>
      </c>
      <c r="E47" s="30">
        <f t="shared" si="14"/>
        <v>0</v>
      </c>
      <c r="F47" s="30">
        <f t="shared" si="14"/>
        <v>0</v>
      </c>
      <c r="G47" s="30">
        <f t="shared" si="14"/>
        <v>0</v>
      </c>
      <c r="H47" s="62">
        <f t="shared" si="14"/>
        <v>55.906102564233763</v>
      </c>
      <c r="I47" s="62">
        <f t="shared" si="14"/>
        <v>57.420315737262996</v>
      </c>
      <c r="J47" s="62">
        <f t="shared" si="14"/>
        <v>0</v>
      </c>
      <c r="K47" s="62">
        <f t="shared" si="14"/>
        <v>0</v>
      </c>
      <c r="L47" s="62">
        <f t="shared" si="14"/>
        <v>21.329843032956404</v>
      </c>
      <c r="M47" s="30">
        <f t="shared" si="14"/>
        <v>0</v>
      </c>
      <c r="N47" s="30">
        <f t="shared" si="14"/>
        <v>0</v>
      </c>
      <c r="O47" s="30">
        <f t="shared" si="14"/>
        <v>0</v>
      </c>
      <c r="P47" s="30">
        <f t="shared" si="14"/>
        <v>0</v>
      </c>
      <c r="Q47" s="30">
        <f t="shared" si="14"/>
        <v>0</v>
      </c>
      <c r="R47" s="62">
        <f t="shared" si="14"/>
        <v>36.115551364506537</v>
      </c>
      <c r="S47" s="62">
        <f t="shared" si="14"/>
        <v>13.989582134722841</v>
      </c>
      <c r="T47" s="62">
        <f t="shared" si="14"/>
        <v>0</v>
      </c>
      <c r="U47" s="62">
        <f t="shared" si="14"/>
        <v>0</v>
      </c>
      <c r="V47" s="62">
        <f t="shared" si="14"/>
        <v>7.4218730537602999</v>
      </c>
      <c r="W47" s="30">
        <f t="shared" si="14"/>
        <v>0</v>
      </c>
      <c r="X47" s="62">
        <f t="shared" si="14"/>
        <v>3.1665199899999998E-5</v>
      </c>
      <c r="Y47" s="30">
        <f t="shared" si="14"/>
        <v>0</v>
      </c>
      <c r="Z47" s="30">
        <f t="shared" si="14"/>
        <v>0</v>
      </c>
      <c r="AA47" s="30">
        <f t="shared" si="14"/>
        <v>0</v>
      </c>
      <c r="AB47" s="62">
        <f t="shared" si="14"/>
        <v>426.76788544958731</v>
      </c>
      <c r="AC47" s="62">
        <f t="shared" si="14"/>
        <v>40.401123186279293</v>
      </c>
      <c r="AD47" s="62">
        <f t="shared" si="14"/>
        <v>1.1286501200331001</v>
      </c>
      <c r="AE47" s="62">
        <f t="shared" si="14"/>
        <v>0</v>
      </c>
      <c r="AF47" s="62">
        <f t="shared" si="14"/>
        <v>270.35605722933929</v>
      </c>
      <c r="AG47" s="30">
        <f t="shared" si="14"/>
        <v>0</v>
      </c>
      <c r="AH47" s="30">
        <f t="shared" si="14"/>
        <v>0</v>
      </c>
      <c r="AI47" s="30">
        <f t="shared" si="14"/>
        <v>0</v>
      </c>
      <c r="AJ47" s="30">
        <f t="shared" si="14"/>
        <v>0</v>
      </c>
      <c r="AK47" s="30">
        <f t="shared" si="14"/>
        <v>0</v>
      </c>
      <c r="AL47" s="62">
        <f t="shared" si="14"/>
        <v>455.61464393148378</v>
      </c>
      <c r="AM47" s="62">
        <f t="shared" si="14"/>
        <v>19.80718626131771</v>
      </c>
      <c r="AN47" s="62">
        <f t="shared" si="14"/>
        <v>0.13330666666659999</v>
      </c>
      <c r="AO47" s="62">
        <f t="shared" si="14"/>
        <v>0</v>
      </c>
      <c r="AP47" s="62">
        <f t="shared" si="14"/>
        <v>142.85599513624143</v>
      </c>
      <c r="AQ47" s="30">
        <f t="shared" si="14"/>
        <v>0</v>
      </c>
      <c r="AR47" s="71">
        <f t="shared" si="14"/>
        <v>0</v>
      </c>
      <c r="AS47" s="30">
        <f t="shared" si="14"/>
        <v>0</v>
      </c>
      <c r="AT47" s="30">
        <f t="shared" si="14"/>
        <v>0</v>
      </c>
      <c r="AU47" s="30">
        <f t="shared" si="14"/>
        <v>0</v>
      </c>
      <c r="AV47" s="62">
        <f t="shared" si="14"/>
        <v>476.6984583498234</v>
      </c>
      <c r="AW47" s="62">
        <f t="shared" si="14"/>
        <v>40.189492756440011</v>
      </c>
      <c r="AX47" s="62">
        <f t="shared" si="14"/>
        <v>0</v>
      </c>
      <c r="AY47" s="62">
        <f t="shared" si="14"/>
        <v>0</v>
      </c>
      <c r="AZ47" s="62">
        <f t="shared" si="14"/>
        <v>181.01427990820901</v>
      </c>
      <c r="BA47" s="30">
        <f t="shared" si="14"/>
        <v>0</v>
      </c>
      <c r="BB47" s="30">
        <f t="shared" si="14"/>
        <v>0</v>
      </c>
      <c r="BC47" s="30">
        <f t="shared" si="14"/>
        <v>0</v>
      </c>
      <c r="BD47" s="30">
        <f t="shared" si="14"/>
        <v>0</v>
      </c>
      <c r="BE47" s="30">
        <f t="shared" si="14"/>
        <v>0</v>
      </c>
      <c r="BF47" s="62">
        <f t="shared" si="14"/>
        <v>122.7312446571882</v>
      </c>
      <c r="BG47" s="62">
        <f t="shared" si="14"/>
        <v>7.6011759582603009</v>
      </c>
      <c r="BH47" s="62">
        <f t="shared" si="14"/>
        <v>7.1393333333300002E-2</v>
      </c>
      <c r="BI47" s="62">
        <f t="shared" si="14"/>
        <v>0</v>
      </c>
      <c r="BJ47" s="62">
        <f t="shared" si="14"/>
        <v>22.048229511286596</v>
      </c>
      <c r="BK47" s="32">
        <f>BK46+BK33</f>
        <v>2409.7709950448989</v>
      </c>
    </row>
    <row r="48" spans="1:65" ht="3" customHeight="1" x14ac:dyDescent="0.2">
      <c r="A48" s="15"/>
      <c r="B48" s="19"/>
      <c r="C48" s="99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1"/>
    </row>
    <row r="49" spans="1:63" x14ac:dyDescent="0.2">
      <c r="A49" s="15" t="s">
        <v>16</v>
      </c>
      <c r="B49" s="18" t="s">
        <v>8</v>
      </c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1"/>
    </row>
    <row r="50" spans="1:63" x14ac:dyDescent="0.2">
      <c r="A50" s="15" t="s">
        <v>76</v>
      </c>
      <c r="B50" s="19" t="s">
        <v>17</v>
      </c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1"/>
    </row>
    <row r="51" spans="1:63" x14ac:dyDescent="0.2">
      <c r="A51" s="15"/>
      <c r="B51" s="20" t="s">
        <v>115</v>
      </c>
      <c r="C51" s="30">
        <v>0</v>
      </c>
      <c r="D51" s="30">
        <v>0.83483075076649993</v>
      </c>
      <c r="E51" s="30">
        <v>0</v>
      </c>
      <c r="F51" s="30">
        <v>0</v>
      </c>
      <c r="G51" s="30">
        <v>0</v>
      </c>
      <c r="H51" s="30">
        <v>0.24155553766580001</v>
      </c>
      <c r="I51" s="30">
        <v>6.5393123329999994E-4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5.9726277291472195E-2</v>
      </c>
      <c r="S51" s="30">
        <v>0</v>
      </c>
      <c r="T51" s="30">
        <v>0</v>
      </c>
      <c r="U51" s="30">
        <v>0</v>
      </c>
      <c r="V51" s="30">
        <v>7.0961025833299995E-2</v>
      </c>
      <c r="W51" s="30">
        <v>0</v>
      </c>
      <c r="X51" s="30">
        <v>3.3332000000000001E-6</v>
      </c>
      <c r="Y51" s="30">
        <v>0</v>
      </c>
      <c r="Z51" s="30">
        <v>0</v>
      </c>
      <c r="AA51" s="30">
        <v>0</v>
      </c>
      <c r="AB51" s="30">
        <v>0.81318098886199985</v>
      </c>
      <c r="AC51" s="30">
        <v>0.1178239368998</v>
      </c>
      <c r="AD51" s="30">
        <v>0</v>
      </c>
      <c r="AE51" s="30">
        <v>0</v>
      </c>
      <c r="AF51" s="30">
        <v>0.7224844324659998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0.97220746012589943</v>
      </c>
      <c r="AM51" s="30">
        <v>5.5796394433299999E-2</v>
      </c>
      <c r="AN51" s="30">
        <v>0</v>
      </c>
      <c r="AO51" s="30">
        <v>0</v>
      </c>
      <c r="AP51" s="30">
        <v>0.88121963659960001</v>
      </c>
      <c r="AQ51" s="30">
        <v>0</v>
      </c>
      <c r="AR51" s="71">
        <v>0</v>
      </c>
      <c r="AS51" s="30">
        <v>0</v>
      </c>
      <c r="AT51" s="30">
        <v>0</v>
      </c>
      <c r="AU51" s="30">
        <v>0</v>
      </c>
      <c r="AV51" s="30">
        <v>1.6746406297941998</v>
      </c>
      <c r="AW51" s="30">
        <v>0.81679910043269999</v>
      </c>
      <c r="AX51" s="30">
        <v>0</v>
      </c>
      <c r="AY51" s="30">
        <v>0</v>
      </c>
      <c r="AZ51" s="30">
        <v>2.8220065960657004</v>
      </c>
      <c r="BA51" s="30">
        <v>0</v>
      </c>
      <c r="BB51" s="30">
        <v>0</v>
      </c>
      <c r="BC51" s="30">
        <v>0</v>
      </c>
      <c r="BD51" s="30">
        <v>0</v>
      </c>
      <c r="BE51" s="30">
        <v>0</v>
      </c>
      <c r="BF51" s="30">
        <v>0.39566652153069992</v>
      </c>
      <c r="BG51" s="30">
        <v>0</v>
      </c>
      <c r="BH51" s="30">
        <v>0</v>
      </c>
      <c r="BI51" s="30">
        <v>0</v>
      </c>
      <c r="BJ51" s="30">
        <v>0.7448329333664</v>
      </c>
      <c r="BK51" s="33">
        <f>SUM(C51:BJ51)</f>
        <v>11.224389486566672</v>
      </c>
    </row>
    <row r="52" spans="1:63" x14ac:dyDescent="0.2">
      <c r="A52" s="15"/>
      <c r="B52" s="20" t="s">
        <v>118</v>
      </c>
      <c r="C52" s="30">
        <v>0</v>
      </c>
      <c r="D52" s="30">
        <v>0.77875697649999998</v>
      </c>
      <c r="E52" s="30">
        <v>0</v>
      </c>
      <c r="F52" s="30">
        <v>0</v>
      </c>
      <c r="G52" s="30">
        <v>0</v>
      </c>
      <c r="H52" s="30">
        <v>1.5881354523654396</v>
      </c>
      <c r="I52" s="30">
        <v>0</v>
      </c>
      <c r="J52" s="30">
        <v>0</v>
      </c>
      <c r="K52" s="30">
        <v>0</v>
      </c>
      <c r="L52" s="30">
        <v>0.740091013799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1.4376639022566</v>
      </c>
      <c r="S52" s="30">
        <v>0.12646500286660001</v>
      </c>
      <c r="T52" s="30">
        <v>0</v>
      </c>
      <c r="U52" s="30">
        <v>0</v>
      </c>
      <c r="V52" s="30">
        <v>0.50821220913279996</v>
      </c>
      <c r="W52" s="30">
        <v>0</v>
      </c>
      <c r="X52" s="30">
        <v>6.6663E-6</v>
      </c>
      <c r="Y52" s="30">
        <v>0</v>
      </c>
      <c r="Z52" s="30">
        <v>0</v>
      </c>
      <c r="AA52" s="30">
        <v>0</v>
      </c>
      <c r="AB52" s="30">
        <v>43.644022452294749</v>
      </c>
      <c r="AC52" s="30">
        <v>2.7898884308309992</v>
      </c>
      <c r="AD52" s="30">
        <v>0.17953597633330001</v>
      </c>
      <c r="AE52" s="30">
        <v>0</v>
      </c>
      <c r="AF52" s="30">
        <v>38.564611792912721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50.694270507211108</v>
      </c>
      <c r="AM52" s="30">
        <v>3.2696067556655009</v>
      </c>
      <c r="AN52" s="30">
        <v>0</v>
      </c>
      <c r="AO52" s="30">
        <v>0</v>
      </c>
      <c r="AP52" s="30">
        <v>21.361829293053091</v>
      </c>
      <c r="AQ52" s="30">
        <v>0</v>
      </c>
      <c r="AR52" s="71">
        <v>0</v>
      </c>
      <c r="AS52" s="30">
        <v>0</v>
      </c>
      <c r="AT52" s="30">
        <v>0</v>
      </c>
      <c r="AU52" s="30">
        <v>0</v>
      </c>
      <c r="AV52" s="30">
        <v>13.836717844748206</v>
      </c>
      <c r="AW52" s="30">
        <v>2.6828810386992998</v>
      </c>
      <c r="AX52" s="30">
        <v>0</v>
      </c>
      <c r="AY52" s="30">
        <v>0</v>
      </c>
      <c r="AZ52" s="30">
        <v>12.440528086028088</v>
      </c>
      <c r="BA52" s="30">
        <v>0</v>
      </c>
      <c r="BB52" s="30">
        <v>0</v>
      </c>
      <c r="BC52" s="30">
        <v>0</v>
      </c>
      <c r="BD52" s="30">
        <v>0</v>
      </c>
      <c r="BE52" s="30">
        <v>0</v>
      </c>
      <c r="BF52" s="30">
        <v>5.4753975520028035</v>
      </c>
      <c r="BG52" s="30">
        <v>0.85367626913310013</v>
      </c>
      <c r="BH52" s="30">
        <v>0</v>
      </c>
      <c r="BI52" s="30">
        <v>0</v>
      </c>
      <c r="BJ52" s="30">
        <v>3.6464948318318</v>
      </c>
      <c r="BK52" s="33">
        <f>SUM(C52:BJ52)</f>
        <v>204.61879205396519</v>
      </c>
    </row>
    <row r="53" spans="1:63" x14ac:dyDescent="0.2">
      <c r="A53" s="15"/>
      <c r="B53" s="21" t="s">
        <v>83</v>
      </c>
      <c r="C53" s="30">
        <f>SUM(C51:C52)</f>
        <v>0</v>
      </c>
      <c r="D53" s="62">
        <f t="shared" ref="D53:BK53" si="15">SUM(D51:D52)</f>
        <v>1.6135877272664998</v>
      </c>
      <c r="E53" s="30">
        <f t="shared" si="15"/>
        <v>0</v>
      </c>
      <c r="F53" s="30">
        <f t="shared" si="15"/>
        <v>0</v>
      </c>
      <c r="G53" s="30">
        <f t="shared" si="15"/>
        <v>0</v>
      </c>
      <c r="H53" s="62">
        <f t="shared" si="15"/>
        <v>1.8296909900312397</v>
      </c>
      <c r="I53" s="62">
        <f t="shared" si="15"/>
        <v>6.5393123329999994E-4</v>
      </c>
      <c r="J53" s="62">
        <f t="shared" si="15"/>
        <v>0</v>
      </c>
      <c r="K53" s="62">
        <f t="shared" si="15"/>
        <v>0</v>
      </c>
      <c r="L53" s="62">
        <f t="shared" si="15"/>
        <v>0.740091013799</v>
      </c>
      <c r="M53" s="30">
        <f t="shared" si="15"/>
        <v>0</v>
      </c>
      <c r="N53" s="30">
        <f t="shared" si="15"/>
        <v>0</v>
      </c>
      <c r="O53" s="30">
        <f t="shared" si="15"/>
        <v>0</v>
      </c>
      <c r="P53" s="30">
        <f t="shared" si="15"/>
        <v>0</v>
      </c>
      <c r="Q53" s="30">
        <f t="shared" si="15"/>
        <v>0</v>
      </c>
      <c r="R53" s="62">
        <f t="shared" si="15"/>
        <v>1.4973901795480722</v>
      </c>
      <c r="S53" s="62">
        <f t="shared" si="15"/>
        <v>0.12646500286660001</v>
      </c>
      <c r="T53" s="62">
        <f t="shared" si="15"/>
        <v>0</v>
      </c>
      <c r="U53" s="62">
        <f t="shared" si="15"/>
        <v>0</v>
      </c>
      <c r="V53" s="62">
        <f t="shared" si="15"/>
        <v>0.57917323496609996</v>
      </c>
      <c r="W53" s="30">
        <f t="shared" si="15"/>
        <v>0</v>
      </c>
      <c r="X53" s="30">
        <f t="shared" si="15"/>
        <v>9.9994999999999997E-6</v>
      </c>
      <c r="Y53" s="30">
        <f t="shared" si="15"/>
        <v>0</v>
      </c>
      <c r="Z53" s="30">
        <f t="shared" si="15"/>
        <v>0</v>
      </c>
      <c r="AA53" s="30">
        <f t="shared" si="15"/>
        <v>0</v>
      </c>
      <c r="AB53" s="62">
        <f t="shared" si="15"/>
        <v>44.45720344115675</v>
      </c>
      <c r="AC53" s="62">
        <f t="shared" si="15"/>
        <v>2.9077123677307992</v>
      </c>
      <c r="AD53" s="62">
        <f t="shared" si="15"/>
        <v>0.17953597633330001</v>
      </c>
      <c r="AE53" s="62">
        <f t="shared" si="15"/>
        <v>0</v>
      </c>
      <c r="AF53" s="62">
        <f t="shared" si="15"/>
        <v>39.287096225378718</v>
      </c>
      <c r="AG53" s="30">
        <f t="shared" si="15"/>
        <v>0</v>
      </c>
      <c r="AH53" s="30">
        <f t="shared" si="15"/>
        <v>0</v>
      </c>
      <c r="AI53" s="30">
        <f t="shared" si="15"/>
        <v>0</v>
      </c>
      <c r="AJ53" s="30">
        <f t="shared" si="15"/>
        <v>0</v>
      </c>
      <c r="AK53" s="30">
        <f t="shared" si="15"/>
        <v>0</v>
      </c>
      <c r="AL53" s="62">
        <f t="shared" si="15"/>
        <v>51.666477967337009</v>
      </c>
      <c r="AM53" s="62">
        <f t="shared" si="15"/>
        <v>3.3254031500988011</v>
      </c>
      <c r="AN53" s="62">
        <f t="shared" si="15"/>
        <v>0</v>
      </c>
      <c r="AO53" s="62">
        <f t="shared" si="15"/>
        <v>0</v>
      </c>
      <c r="AP53" s="62">
        <f t="shared" si="15"/>
        <v>22.243048929652691</v>
      </c>
      <c r="AQ53" s="30">
        <f t="shared" si="15"/>
        <v>0</v>
      </c>
      <c r="AR53" s="71">
        <f t="shared" si="15"/>
        <v>0</v>
      </c>
      <c r="AS53" s="30">
        <f t="shared" si="15"/>
        <v>0</v>
      </c>
      <c r="AT53" s="30">
        <f t="shared" si="15"/>
        <v>0</v>
      </c>
      <c r="AU53" s="30">
        <f t="shared" si="15"/>
        <v>0</v>
      </c>
      <c r="AV53" s="62">
        <f t="shared" si="15"/>
        <v>15.511358474542405</v>
      </c>
      <c r="AW53" s="62">
        <f t="shared" si="15"/>
        <v>3.4996801391319998</v>
      </c>
      <c r="AX53" s="62">
        <f t="shared" si="15"/>
        <v>0</v>
      </c>
      <c r="AY53" s="62">
        <f t="shared" si="15"/>
        <v>0</v>
      </c>
      <c r="AZ53" s="62">
        <f t="shared" si="15"/>
        <v>15.262534682093788</v>
      </c>
      <c r="BA53" s="30">
        <f t="shared" si="15"/>
        <v>0</v>
      </c>
      <c r="BB53" s="30">
        <f t="shared" si="15"/>
        <v>0</v>
      </c>
      <c r="BC53" s="30">
        <f t="shared" si="15"/>
        <v>0</v>
      </c>
      <c r="BD53" s="30">
        <f t="shared" si="15"/>
        <v>0</v>
      </c>
      <c r="BE53" s="30">
        <f t="shared" si="15"/>
        <v>0</v>
      </c>
      <c r="BF53" s="62">
        <f t="shared" si="15"/>
        <v>5.8710640735335033</v>
      </c>
      <c r="BG53" s="62">
        <f t="shared" si="15"/>
        <v>0.85367626913310013</v>
      </c>
      <c r="BH53" s="62">
        <f t="shared" si="15"/>
        <v>0</v>
      </c>
      <c r="BI53" s="62">
        <f t="shared" si="15"/>
        <v>0</v>
      </c>
      <c r="BJ53" s="62">
        <f t="shared" si="15"/>
        <v>4.3913277651982003</v>
      </c>
      <c r="BK53" s="62">
        <f t="shared" si="15"/>
        <v>215.84318154053187</v>
      </c>
    </row>
    <row r="54" spans="1:63" ht="2.25" customHeight="1" x14ac:dyDescent="0.2">
      <c r="A54" s="15"/>
      <c r="B54" s="19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1"/>
    </row>
    <row r="55" spans="1:63" x14ac:dyDescent="0.2">
      <c r="A55" s="15" t="s">
        <v>4</v>
      </c>
      <c r="B55" s="18" t="s">
        <v>9</v>
      </c>
      <c r="C55" s="99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1"/>
    </row>
    <row r="56" spans="1:63" x14ac:dyDescent="0.2">
      <c r="A56" s="15" t="s">
        <v>76</v>
      </c>
      <c r="B56" s="19" t="s">
        <v>18</v>
      </c>
      <c r="C56" s="99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1"/>
    </row>
    <row r="57" spans="1:63" x14ac:dyDescent="0.2">
      <c r="A57" s="15"/>
      <c r="B57" s="28" t="s">
        <v>110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v>0</v>
      </c>
      <c r="X57" s="65">
        <v>0</v>
      </c>
      <c r="Y57" s="65">
        <v>0</v>
      </c>
      <c r="Z57" s="65">
        <v>0</v>
      </c>
      <c r="AA57" s="65">
        <v>0</v>
      </c>
      <c r="AB57" s="65">
        <v>0</v>
      </c>
      <c r="AC57" s="65">
        <v>0</v>
      </c>
      <c r="AD57" s="65">
        <v>0</v>
      </c>
      <c r="AE57" s="65">
        <v>0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5">
        <v>0</v>
      </c>
      <c r="AL57" s="65">
        <v>0</v>
      </c>
      <c r="AM57" s="65">
        <v>0</v>
      </c>
      <c r="AN57" s="65">
        <v>0</v>
      </c>
      <c r="AO57" s="65">
        <v>0</v>
      </c>
      <c r="AP57" s="65">
        <v>0</v>
      </c>
      <c r="AQ57" s="65">
        <v>0</v>
      </c>
      <c r="AR57" s="65">
        <v>39.714399999999998</v>
      </c>
      <c r="AS57" s="65">
        <v>0</v>
      </c>
      <c r="AT57" s="65">
        <v>0</v>
      </c>
      <c r="AU57" s="65">
        <v>0</v>
      </c>
      <c r="AV57" s="65">
        <v>19.577484899651978</v>
      </c>
      <c r="AW57" s="65">
        <v>2.3841999999999999</v>
      </c>
      <c r="AX57" s="65">
        <v>0</v>
      </c>
      <c r="AY57" s="65">
        <v>0</v>
      </c>
      <c r="AZ57" s="65">
        <v>13.852384899651977</v>
      </c>
      <c r="BA57" s="65">
        <v>0</v>
      </c>
      <c r="BB57" s="65">
        <v>0</v>
      </c>
      <c r="BC57" s="65">
        <v>0</v>
      </c>
      <c r="BD57" s="65">
        <v>0</v>
      </c>
      <c r="BE57" s="65">
        <v>0</v>
      </c>
      <c r="BF57" s="65">
        <v>8.2714999999999979</v>
      </c>
      <c r="BG57" s="65">
        <v>0.22710000000000002</v>
      </c>
      <c r="BH57" s="65">
        <v>0</v>
      </c>
      <c r="BI57" s="65">
        <v>0</v>
      </c>
      <c r="BJ57" s="65">
        <v>2.8924999999999996</v>
      </c>
      <c r="BK57" s="66">
        <f>SUM(C57:BJ57)</f>
        <v>86.919569799303943</v>
      </c>
    </row>
    <row r="58" spans="1:63" x14ac:dyDescent="0.2">
      <c r="A58" s="15"/>
      <c r="B58" s="20" t="s">
        <v>85</v>
      </c>
      <c r="C58" s="71">
        <f>SUM(C57)</f>
        <v>0</v>
      </c>
      <c r="D58" s="71">
        <f t="shared" ref="D58:BJ58" si="16">SUM(D57)</f>
        <v>0</v>
      </c>
      <c r="E58" s="71">
        <f t="shared" si="16"/>
        <v>0</v>
      </c>
      <c r="F58" s="71">
        <f t="shared" si="16"/>
        <v>0</v>
      </c>
      <c r="G58" s="71">
        <f t="shared" si="16"/>
        <v>0</v>
      </c>
      <c r="H58" s="71">
        <f t="shared" si="16"/>
        <v>0</v>
      </c>
      <c r="I58" s="71">
        <f t="shared" si="16"/>
        <v>0</v>
      </c>
      <c r="J58" s="71">
        <f t="shared" si="16"/>
        <v>0</v>
      </c>
      <c r="K58" s="71">
        <f t="shared" si="16"/>
        <v>0</v>
      </c>
      <c r="L58" s="71">
        <f t="shared" si="16"/>
        <v>0</v>
      </c>
      <c r="M58" s="71">
        <f t="shared" si="16"/>
        <v>0</v>
      </c>
      <c r="N58" s="71">
        <f t="shared" si="16"/>
        <v>0</v>
      </c>
      <c r="O58" s="71">
        <f t="shared" si="16"/>
        <v>0</v>
      </c>
      <c r="P58" s="71">
        <f t="shared" si="16"/>
        <v>0</v>
      </c>
      <c r="Q58" s="71">
        <f t="shared" si="16"/>
        <v>0</v>
      </c>
      <c r="R58" s="71">
        <f t="shared" si="16"/>
        <v>0</v>
      </c>
      <c r="S58" s="71">
        <f t="shared" si="16"/>
        <v>0</v>
      </c>
      <c r="T58" s="71">
        <f t="shared" si="16"/>
        <v>0</v>
      </c>
      <c r="U58" s="71">
        <f t="shared" si="16"/>
        <v>0</v>
      </c>
      <c r="V58" s="71">
        <f t="shared" si="16"/>
        <v>0</v>
      </c>
      <c r="W58" s="71">
        <f t="shared" si="16"/>
        <v>0</v>
      </c>
      <c r="X58" s="71">
        <f t="shared" si="16"/>
        <v>0</v>
      </c>
      <c r="Y58" s="71">
        <f t="shared" si="16"/>
        <v>0</v>
      </c>
      <c r="Z58" s="71">
        <f t="shared" si="16"/>
        <v>0</v>
      </c>
      <c r="AA58" s="71">
        <f t="shared" si="16"/>
        <v>0</v>
      </c>
      <c r="AB58" s="71">
        <f t="shared" si="16"/>
        <v>0</v>
      </c>
      <c r="AC58" s="71">
        <f t="shared" si="16"/>
        <v>0</v>
      </c>
      <c r="AD58" s="71">
        <f t="shared" si="16"/>
        <v>0</v>
      </c>
      <c r="AE58" s="71">
        <f t="shared" si="16"/>
        <v>0</v>
      </c>
      <c r="AF58" s="71">
        <f t="shared" si="16"/>
        <v>0</v>
      </c>
      <c r="AG58" s="71">
        <f t="shared" si="16"/>
        <v>0</v>
      </c>
      <c r="AH58" s="71">
        <f t="shared" si="16"/>
        <v>0</v>
      </c>
      <c r="AI58" s="71">
        <f t="shared" si="16"/>
        <v>0</v>
      </c>
      <c r="AJ58" s="71">
        <f t="shared" si="16"/>
        <v>0</v>
      </c>
      <c r="AK58" s="71">
        <f t="shared" si="16"/>
        <v>0</v>
      </c>
      <c r="AL58" s="71">
        <f t="shared" si="16"/>
        <v>0</v>
      </c>
      <c r="AM58" s="71">
        <f t="shared" si="16"/>
        <v>0</v>
      </c>
      <c r="AN58" s="71">
        <f t="shared" si="16"/>
        <v>0</v>
      </c>
      <c r="AO58" s="71">
        <f t="shared" si="16"/>
        <v>0</v>
      </c>
      <c r="AP58" s="71">
        <f t="shared" si="16"/>
        <v>0</v>
      </c>
      <c r="AQ58" s="71">
        <f t="shared" si="16"/>
        <v>0</v>
      </c>
      <c r="AR58" s="80">
        <f t="shared" si="16"/>
        <v>39.714399999999998</v>
      </c>
      <c r="AS58" s="71">
        <f t="shared" si="16"/>
        <v>0</v>
      </c>
      <c r="AT58" s="71">
        <f t="shared" si="16"/>
        <v>0</v>
      </c>
      <c r="AU58" s="71">
        <f t="shared" si="16"/>
        <v>0</v>
      </c>
      <c r="AV58" s="77">
        <f t="shared" si="16"/>
        <v>19.577484899651978</v>
      </c>
      <c r="AW58" s="77">
        <f t="shared" si="16"/>
        <v>2.3841999999999999</v>
      </c>
      <c r="AX58" s="77">
        <f t="shared" si="16"/>
        <v>0</v>
      </c>
      <c r="AY58" s="77">
        <f t="shared" si="16"/>
        <v>0</v>
      </c>
      <c r="AZ58" s="77">
        <f t="shared" si="16"/>
        <v>13.852384899651977</v>
      </c>
      <c r="BA58" s="71">
        <f t="shared" si="16"/>
        <v>0</v>
      </c>
      <c r="BB58" s="71">
        <f t="shared" si="16"/>
        <v>0</v>
      </c>
      <c r="BC58" s="71">
        <f t="shared" si="16"/>
        <v>0</v>
      </c>
      <c r="BD58" s="71">
        <f t="shared" si="16"/>
        <v>0</v>
      </c>
      <c r="BE58" s="71">
        <f t="shared" si="16"/>
        <v>0</v>
      </c>
      <c r="BF58" s="77">
        <f t="shared" si="16"/>
        <v>8.2714999999999979</v>
      </c>
      <c r="BG58" s="77">
        <f t="shared" si="16"/>
        <v>0.22710000000000002</v>
      </c>
      <c r="BH58" s="77">
        <f t="shared" si="16"/>
        <v>0</v>
      </c>
      <c r="BI58" s="77">
        <f t="shared" si="16"/>
        <v>0</v>
      </c>
      <c r="BJ58" s="77">
        <f t="shared" si="16"/>
        <v>2.8924999999999996</v>
      </c>
      <c r="BK58" s="78">
        <f>SUM(BK57)</f>
        <v>86.919569799303943</v>
      </c>
    </row>
    <row r="59" spans="1:63" x14ac:dyDescent="0.2">
      <c r="A59" s="15" t="s">
        <v>77</v>
      </c>
      <c r="B59" s="19" t="s">
        <v>19</v>
      </c>
      <c r="C59" s="99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1"/>
    </row>
    <row r="60" spans="1:63" x14ac:dyDescent="0.2">
      <c r="A60" s="15"/>
      <c r="B60" s="20" t="s">
        <v>36</v>
      </c>
      <c r="C60" s="30">
        <v>0</v>
      </c>
      <c r="D60" s="30"/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71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3">
        <f>SUM(C60:BJ60)</f>
        <v>0</v>
      </c>
    </row>
    <row r="61" spans="1:63" x14ac:dyDescent="0.2">
      <c r="A61" s="15"/>
      <c r="B61" s="20" t="s">
        <v>86</v>
      </c>
      <c r="C61" s="30">
        <f t="shared" ref="C61:BJ61" si="17">SUM(C60)</f>
        <v>0</v>
      </c>
      <c r="D61" s="30">
        <f t="shared" si="17"/>
        <v>0</v>
      </c>
      <c r="E61" s="30">
        <f t="shared" si="17"/>
        <v>0</v>
      </c>
      <c r="F61" s="30">
        <f t="shared" si="17"/>
        <v>0</v>
      </c>
      <c r="G61" s="30">
        <f t="shared" si="17"/>
        <v>0</v>
      </c>
      <c r="H61" s="30">
        <f t="shared" si="17"/>
        <v>0</v>
      </c>
      <c r="I61" s="30">
        <f t="shared" si="17"/>
        <v>0</v>
      </c>
      <c r="J61" s="30">
        <f t="shared" si="17"/>
        <v>0</v>
      </c>
      <c r="K61" s="30">
        <f t="shared" si="17"/>
        <v>0</v>
      </c>
      <c r="L61" s="30">
        <f t="shared" si="17"/>
        <v>0</v>
      </c>
      <c r="M61" s="30">
        <f t="shared" si="17"/>
        <v>0</v>
      </c>
      <c r="N61" s="30">
        <f t="shared" si="17"/>
        <v>0</v>
      </c>
      <c r="O61" s="30">
        <f t="shared" si="17"/>
        <v>0</v>
      </c>
      <c r="P61" s="30">
        <f t="shared" si="17"/>
        <v>0</v>
      </c>
      <c r="Q61" s="30">
        <f t="shared" si="17"/>
        <v>0</v>
      </c>
      <c r="R61" s="30">
        <f t="shared" si="17"/>
        <v>0</v>
      </c>
      <c r="S61" s="30">
        <f t="shared" si="17"/>
        <v>0</v>
      </c>
      <c r="T61" s="30">
        <f t="shared" si="17"/>
        <v>0</v>
      </c>
      <c r="U61" s="30">
        <f t="shared" si="17"/>
        <v>0</v>
      </c>
      <c r="V61" s="30">
        <f t="shared" si="17"/>
        <v>0</v>
      </c>
      <c r="W61" s="30">
        <f t="shared" si="17"/>
        <v>0</v>
      </c>
      <c r="X61" s="30">
        <f t="shared" si="17"/>
        <v>0</v>
      </c>
      <c r="Y61" s="30">
        <f t="shared" si="17"/>
        <v>0</v>
      </c>
      <c r="Z61" s="30">
        <f t="shared" si="17"/>
        <v>0</v>
      </c>
      <c r="AA61" s="30">
        <f t="shared" si="17"/>
        <v>0</v>
      </c>
      <c r="AB61" s="30">
        <f t="shared" si="17"/>
        <v>0</v>
      </c>
      <c r="AC61" s="30">
        <f t="shared" si="17"/>
        <v>0</v>
      </c>
      <c r="AD61" s="30">
        <f t="shared" si="17"/>
        <v>0</v>
      </c>
      <c r="AE61" s="30">
        <f t="shared" si="17"/>
        <v>0</v>
      </c>
      <c r="AF61" s="30">
        <f t="shared" si="17"/>
        <v>0</v>
      </c>
      <c r="AG61" s="30">
        <f t="shared" si="17"/>
        <v>0</v>
      </c>
      <c r="AH61" s="30">
        <f t="shared" si="17"/>
        <v>0</v>
      </c>
      <c r="AI61" s="30">
        <f t="shared" si="17"/>
        <v>0</v>
      </c>
      <c r="AJ61" s="30">
        <f t="shared" si="17"/>
        <v>0</v>
      </c>
      <c r="AK61" s="30">
        <f t="shared" si="17"/>
        <v>0</v>
      </c>
      <c r="AL61" s="30">
        <f t="shared" si="17"/>
        <v>0</v>
      </c>
      <c r="AM61" s="30">
        <f t="shared" si="17"/>
        <v>0</v>
      </c>
      <c r="AN61" s="30">
        <f t="shared" si="17"/>
        <v>0</v>
      </c>
      <c r="AO61" s="30">
        <f t="shared" si="17"/>
        <v>0</v>
      </c>
      <c r="AP61" s="30">
        <f t="shared" si="17"/>
        <v>0</v>
      </c>
      <c r="AQ61" s="30">
        <f t="shared" si="17"/>
        <v>0</v>
      </c>
      <c r="AR61" s="71">
        <f t="shared" si="17"/>
        <v>0</v>
      </c>
      <c r="AS61" s="30">
        <f t="shared" si="17"/>
        <v>0</v>
      </c>
      <c r="AT61" s="30">
        <f t="shared" si="17"/>
        <v>0</v>
      </c>
      <c r="AU61" s="30">
        <f t="shared" si="17"/>
        <v>0</v>
      </c>
      <c r="AV61" s="30">
        <f t="shared" si="17"/>
        <v>0</v>
      </c>
      <c r="AW61" s="30">
        <f t="shared" si="17"/>
        <v>0</v>
      </c>
      <c r="AX61" s="30">
        <f t="shared" si="17"/>
        <v>0</v>
      </c>
      <c r="AY61" s="30">
        <f t="shared" si="17"/>
        <v>0</v>
      </c>
      <c r="AZ61" s="30">
        <f t="shared" si="17"/>
        <v>0</v>
      </c>
      <c r="BA61" s="30">
        <f t="shared" si="17"/>
        <v>0</v>
      </c>
      <c r="BB61" s="30">
        <f t="shared" si="17"/>
        <v>0</v>
      </c>
      <c r="BC61" s="30">
        <f t="shared" si="17"/>
        <v>0</v>
      </c>
      <c r="BD61" s="30">
        <f t="shared" si="17"/>
        <v>0</v>
      </c>
      <c r="BE61" s="30">
        <f t="shared" si="17"/>
        <v>0</v>
      </c>
      <c r="BF61" s="30">
        <f t="shared" si="17"/>
        <v>0</v>
      </c>
      <c r="BG61" s="30">
        <f t="shared" si="17"/>
        <v>0</v>
      </c>
      <c r="BH61" s="30">
        <f t="shared" si="17"/>
        <v>0</v>
      </c>
      <c r="BI61" s="30">
        <f t="shared" si="17"/>
        <v>0</v>
      </c>
      <c r="BJ61" s="30">
        <f t="shared" si="17"/>
        <v>0</v>
      </c>
      <c r="BK61" s="33">
        <f>SUM(BK60)</f>
        <v>0</v>
      </c>
    </row>
    <row r="62" spans="1:63" x14ac:dyDescent="0.2">
      <c r="A62" s="15"/>
      <c r="B62" s="21" t="s">
        <v>84</v>
      </c>
      <c r="C62" s="32">
        <f>C61+C58</f>
        <v>0</v>
      </c>
      <c r="D62" s="32">
        <f t="shared" ref="D62:BJ62" si="18">D61+D58</f>
        <v>0</v>
      </c>
      <c r="E62" s="32">
        <f t="shared" si="18"/>
        <v>0</v>
      </c>
      <c r="F62" s="32">
        <f t="shared" si="18"/>
        <v>0</v>
      </c>
      <c r="G62" s="32">
        <f t="shared" si="18"/>
        <v>0</v>
      </c>
      <c r="H62" s="32">
        <f t="shared" si="18"/>
        <v>0</v>
      </c>
      <c r="I62" s="32">
        <f t="shared" si="18"/>
        <v>0</v>
      </c>
      <c r="J62" s="32">
        <f t="shared" si="18"/>
        <v>0</v>
      </c>
      <c r="K62" s="32">
        <f t="shared" si="18"/>
        <v>0</v>
      </c>
      <c r="L62" s="32">
        <f t="shared" si="18"/>
        <v>0</v>
      </c>
      <c r="M62" s="32">
        <f t="shared" si="18"/>
        <v>0</v>
      </c>
      <c r="N62" s="32">
        <f t="shared" si="18"/>
        <v>0</v>
      </c>
      <c r="O62" s="32">
        <f t="shared" si="18"/>
        <v>0</v>
      </c>
      <c r="P62" s="32">
        <f t="shared" si="18"/>
        <v>0</v>
      </c>
      <c r="Q62" s="32">
        <f t="shared" si="18"/>
        <v>0</v>
      </c>
      <c r="R62" s="32">
        <f t="shared" si="18"/>
        <v>0</v>
      </c>
      <c r="S62" s="32">
        <f t="shared" si="18"/>
        <v>0</v>
      </c>
      <c r="T62" s="32">
        <f t="shared" si="18"/>
        <v>0</v>
      </c>
      <c r="U62" s="32">
        <f t="shared" si="18"/>
        <v>0</v>
      </c>
      <c r="V62" s="32">
        <f t="shared" si="18"/>
        <v>0</v>
      </c>
      <c r="W62" s="32">
        <f t="shared" si="18"/>
        <v>0</v>
      </c>
      <c r="X62" s="32">
        <f t="shared" si="18"/>
        <v>0</v>
      </c>
      <c r="Y62" s="32">
        <f t="shared" si="18"/>
        <v>0</v>
      </c>
      <c r="Z62" s="32">
        <f t="shared" si="18"/>
        <v>0</v>
      </c>
      <c r="AA62" s="32">
        <f t="shared" si="18"/>
        <v>0</v>
      </c>
      <c r="AB62" s="32">
        <f t="shared" si="18"/>
        <v>0</v>
      </c>
      <c r="AC62" s="32">
        <f t="shared" si="18"/>
        <v>0</v>
      </c>
      <c r="AD62" s="32">
        <f t="shared" si="18"/>
        <v>0</v>
      </c>
      <c r="AE62" s="32">
        <f t="shared" si="18"/>
        <v>0</v>
      </c>
      <c r="AF62" s="32">
        <f t="shared" si="18"/>
        <v>0</v>
      </c>
      <c r="AG62" s="32">
        <f t="shared" si="18"/>
        <v>0</v>
      </c>
      <c r="AH62" s="32">
        <f t="shared" si="18"/>
        <v>0</v>
      </c>
      <c r="AI62" s="32">
        <f t="shared" si="18"/>
        <v>0</v>
      </c>
      <c r="AJ62" s="32">
        <f t="shared" si="18"/>
        <v>0</v>
      </c>
      <c r="AK62" s="32">
        <f t="shared" si="18"/>
        <v>0</v>
      </c>
      <c r="AL62" s="32">
        <f t="shared" si="18"/>
        <v>0</v>
      </c>
      <c r="AM62" s="32">
        <f t="shared" si="18"/>
        <v>0</v>
      </c>
      <c r="AN62" s="32">
        <f t="shared" si="18"/>
        <v>0</v>
      </c>
      <c r="AO62" s="32">
        <f t="shared" si="18"/>
        <v>0</v>
      </c>
      <c r="AP62" s="32">
        <f t="shared" si="18"/>
        <v>0</v>
      </c>
      <c r="AQ62" s="32">
        <f t="shared" si="18"/>
        <v>0</v>
      </c>
      <c r="AR62" s="68">
        <f t="shared" si="18"/>
        <v>39.714399999999998</v>
      </c>
      <c r="AS62" s="32">
        <f t="shared" si="18"/>
        <v>0</v>
      </c>
      <c r="AT62" s="32">
        <f t="shared" si="18"/>
        <v>0</v>
      </c>
      <c r="AU62" s="32">
        <f t="shared" si="18"/>
        <v>0</v>
      </c>
      <c r="AV62" s="61">
        <f t="shared" si="18"/>
        <v>19.577484899651978</v>
      </c>
      <c r="AW62" s="61">
        <f t="shared" si="18"/>
        <v>2.3841999999999999</v>
      </c>
      <c r="AX62" s="61">
        <f t="shared" si="18"/>
        <v>0</v>
      </c>
      <c r="AY62" s="61">
        <f t="shared" si="18"/>
        <v>0</v>
      </c>
      <c r="AZ62" s="61">
        <f t="shared" si="18"/>
        <v>13.852384899651977</v>
      </c>
      <c r="BA62" s="32">
        <f t="shared" si="18"/>
        <v>0</v>
      </c>
      <c r="BB62" s="32">
        <f t="shared" si="18"/>
        <v>0</v>
      </c>
      <c r="BC62" s="32">
        <f t="shared" si="18"/>
        <v>0</v>
      </c>
      <c r="BD62" s="32">
        <f t="shared" si="18"/>
        <v>0</v>
      </c>
      <c r="BE62" s="32">
        <f t="shared" si="18"/>
        <v>0</v>
      </c>
      <c r="BF62" s="61">
        <f t="shared" si="18"/>
        <v>8.2714999999999979</v>
      </c>
      <c r="BG62" s="61">
        <f t="shared" si="18"/>
        <v>0.22710000000000002</v>
      </c>
      <c r="BH62" s="61">
        <f t="shared" si="18"/>
        <v>0</v>
      </c>
      <c r="BI62" s="61">
        <f t="shared" si="18"/>
        <v>0</v>
      </c>
      <c r="BJ62" s="61">
        <f t="shared" si="18"/>
        <v>2.8924999999999996</v>
      </c>
      <c r="BK62" s="61">
        <f>BK61+BK58</f>
        <v>86.919569799303943</v>
      </c>
    </row>
    <row r="63" spans="1:63" ht="4.5" customHeight="1" x14ac:dyDescent="0.2">
      <c r="A63" s="15"/>
      <c r="B63" s="19"/>
      <c r="C63" s="99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1"/>
    </row>
    <row r="64" spans="1:63" x14ac:dyDescent="0.2">
      <c r="A64" s="15" t="s">
        <v>20</v>
      </c>
      <c r="B64" s="18" t="s">
        <v>21</v>
      </c>
      <c r="C64" s="99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1"/>
    </row>
    <row r="65" spans="1:64" x14ac:dyDescent="0.2">
      <c r="A65" s="15" t="s">
        <v>76</v>
      </c>
      <c r="B65" s="19" t="s">
        <v>22</v>
      </c>
      <c r="C65" s="99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1"/>
    </row>
    <row r="66" spans="1:64" x14ac:dyDescent="0.2">
      <c r="A66" s="15"/>
      <c r="B66" s="20" t="s">
        <v>36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71">
        <v>0</v>
      </c>
      <c r="AS66" s="30">
        <v>0</v>
      </c>
      <c r="AT66" s="30">
        <v>0</v>
      </c>
      <c r="AU66" s="30">
        <v>0</v>
      </c>
      <c r="AV66" s="30">
        <v>0</v>
      </c>
      <c r="AW66" s="30">
        <v>0</v>
      </c>
      <c r="AX66" s="30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  <c r="BJ66" s="30">
        <v>0</v>
      </c>
      <c r="BK66" s="33">
        <f>SUM(C66:BJ66)</f>
        <v>0</v>
      </c>
    </row>
    <row r="67" spans="1:64" x14ac:dyDescent="0.2">
      <c r="A67" s="15"/>
      <c r="B67" s="21" t="s">
        <v>83</v>
      </c>
      <c r="C67" s="30">
        <f t="shared" ref="C67:BJ67" si="19">SUM(C66)</f>
        <v>0</v>
      </c>
      <c r="D67" s="30">
        <f t="shared" si="19"/>
        <v>0</v>
      </c>
      <c r="E67" s="30">
        <f t="shared" si="19"/>
        <v>0</v>
      </c>
      <c r="F67" s="30">
        <f t="shared" si="19"/>
        <v>0</v>
      </c>
      <c r="G67" s="30">
        <f t="shared" si="19"/>
        <v>0</v>
      </c>
      <c r="H67" s="30">
        <f t="shared" si="19"/>
        <v>0</v>
      </c>
      <c r="I67" s="30">
        <f t="shared" si="19"/>
        <v>0</v>
      </c>
      <c r="J67" s="30">
        <f t="shared" si="19"/>
        <v>0</v>
      </c>
      <c r="K67" s="30">
        <f t="shared" si="19"/>
        <v>0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0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 t="shared" si="19"/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71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0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3">
        <f>SUM(BK66)</f>
        <v>0</v>
      </c>
    </row>
    <row r="68" spans="1:64" ht="4.5" customHeight="1" x14ac:dyDescent="0.2">
      <c r="A68" s="15"/>
      <c r="B68" s="23"/>
      <c r="C68" s="99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1"/>
    </row>
    <row r="69" spans="1:64" x14ac:dyDescent="0.2">
      <c r="A69" s="15"/>
      <c r="B69" s="24" t="s">
        <v>99</v>
      </c>
      <c r="C69" s="38">
        <f>C28+C47+C53+C62+C67</f>
        <v>0</v>
      </c>
      <c r="D69" s="38">
        <f t="shared" ref="D69:BJ69" si="20">D28+D47+D53+D62+D67</f>
        <v>218.52421578097827</v>
      </c>
      <c r="E69" s="38">
        <f t="shared" si="20"/>
        <v>0</v>
      </c>
      <c r="F69" s="38">
        <f t="shared" si="20"/>
        <v>0</v>
      </c>
      <c r="G69" s="38">
        <f t="shared" si="20"/>
        <v>0</v>
      </c>
      <c r="H69" s="63">
        <f t="shared" si="20"/>
        <v>66.671838942137398</v>
      </c>
      <c r="I69" s="63">
        <f t="shared" si="20"/>
        <v>292.09433863132762</v>
      </c>
      <c r="J69" s="63">
        <f t="shared" si="20"/>
        <v>76.838363320898992</v>
      </c>
      <c r="K69" s="63">
        <f t="shared" si="20"/>
        <v>0</v>
      </c>
      <c r="L69" s="63">
        <f t="shared" si="20"/>
        <v>123.7323640660814</v>
      </c>
      <c r="M69" s="38">
        <f t="shared" si="20"/>
        <v>0</v>
      </c>
      <c r="N69" s="38">
        <f t="shared" si="20"/>
        <v>0</v>
      </c>
      <c r="O69" s="38">
        <f t="shared" si="20"/>
        <v>0</v>
      </c>
      <c r="P69" s="38">
        <f t="shared" si="20"/>
        <v>0</v>
      </c>
      <c r="Q69" s="38">
        <f t="shared" si="20"/>
        <v>0</v>
      </c>
      <c r="R69" s="63">
        <f t="shared" si="20"/>
        <v>44.569281977554972</v>
      </c>
      <c r="S69" s="63">
        <f t="shared" si="20"/>
        <v>37.928573044771376</v>
      </c>
      <c r="T69" s="63">
        <f t="shared" si="20"/>
        <v>179.30862391323279</v>
      </c>
      <c r="U69" s="63">
        <f t="shared" si="20"/>
        <v>0</v>
      </c>
      <c r="V69" s="63">
        <f t="shared" si="20"/>
        <v>19.371890070354201</v>
      </c>
      <c r="W69" s="38">
        <f t="shared" si="20"/>
        <v>0</v>
      </c>
      <c r="X69" s="38">
        <f t="shared" si="20"/>
        <v>4.1664699899999996E-5</v>
      </c>
      <c r="Y69" s="38">
        <f t="shared" si="20"/>
        <v>0</v>
      </c>
      <c r="Z69" s="38">
        <f t="shared" si="20"/>
        <v>0</v>
      </c>
      <c r="AA69" s="38">
        <f t="shared" si="20"/>
        <v>0</v>
      </c>
      <c r="AB69" s="63">
        <f t="shared" si="20"/>
        <v>481.28735433438067</v>
      </c>
      <c r="AC69" s="63">
        <f t="shared" si="20"/>
        <v>164.46896257990548</v>
      </c>
      <c r="AD69" s="63">
        <f t="shared" si="20"/>
        <v>23.709604354399104</v>
      </c>
      <c r="AE69" s="63">
        <f t="shared" si="20"/>
        <v>0</v>
      </c>
      <c r="AF69" s="63">
        <f t="shared" si="20"/>
        <v>430.31666470849552</v>
      </c>
      <c r="AG69" s="38">
        <f t="shared" si="20"/>
        <v>0</v>
      </c>
      <c r="AH69" s="38">
        <f t="shared" si="20"/>
        <v>0</v>
      </c>
      <c r="AI69" s="38">
        <f t="shared" si="20"/>
        <v>0</v>
      </c>
      <c r="AJ69" s="38">
        <f t="shared" si="20"/>
        <v>0</v>
      </c>
      <c r="AK69" s="38">
        <f t="shared" si="20"/>
        <v>0</v>
      </c>
      <c r="AL69" s="63">
        <f t="shared" si="20"/>
        <v>517.19250976034903</v>
      </c>
      <c r="AM69" s="63">
        <f t="shared" si="20"/>
        <v>94.98551897811393</v>
      </c>
      <c r="AN69" s="63">
        <f t="shared" si="20"/>
        <v>100.8017911025315</v>
      </c>
      <c r="AO69" s="63">
        <f t="shared" si="20"/>
        <v>0</v>
      </c>
      <c r="AP69" s="63">
        <f t="shared" si="20"/>
        <v>219.04886044470865</v>
      </c>
      <c r="AQ69" s="38">
        <f t="shared" si="20"/>
        <v>0</v>
      </c>
      <c r="AR69" s="72">
        <f t="shared" si="20"/>
        <v>39.714399999999998</v>
      </c>
      <c r="AS69" s="38">
        <f t="shared" si="20"/>
        <v>0</v>
      </c>
      <c r="AT69" s="38">
        <f t="shared" si="20"/>
        <v>0</v>
      </c>
      <c r="AU69" s="38">
        <f t="shared" si="20"/>
        <v>0</v>
      </c>
      <c r="AV69" s="63">
        <f t="shared" si="20"/>
        <v>528.2158680707314</v>
      </c>
      <c r="AW69" s="63">
        <f t="shared" si="20"/>
        <v>97.164711143568212</v>
      </c>
      <c r="AX69" s="63">
        <f t="shared" si="20"/>
        <v>8.3350995491665998</v>
      </c>
      <c r="AY69" s="63">
        <f t="shared" si="20"/>
        <v>0</v>
      </c>
      <c r="AZ69" s="63">
        <f t="shared" si="20"/>
        <v>272.79602860220717</v>
      </c>
      <c r="BA69" s="38">
        <f t="shared" si="20"/>
        <v>0</v>
      </c>
      <c r="BB69" s="38">
        <f t="shared" si="20"/>
        <v>0</v>
      </c>
      <c r="BC69" s="38">
        <f t="shared" si="20"/>
        <v>0</v>
      </c>
      <c r="BD69" s="38">
        <f t="shared" si="20"/>
        <v>0</v>
      </c>
      <c r="BE69" s="38">
        <f t="shared" si="20"/>
        <v>0</v>
      </c>
      <c r="BF69" s="38">
        <f t="shared" si="20"/>
        <v>141.50855232849869</v>
      </c>
      <c r="BG69" s="38">
        <f t="shared" si="20"/>
        <v>10.775510111192402</v>
      </c>
      <c r="BH69" s="38">
        <f t="shared" si="20"/>
        <v>14.6837043264331</v>
      </c>
      <c r="BI69" s="38">
        <f t="shared" si="20"/>
        <v>0</v>
      </c>
      <c r="BJ69" s="38">
        <f t="shared" si="20"/>
        <v>37.090624205080694</v>
      </c>
      <c r="BK69" s="38">
        <f>BK28+BK47+BK53+BK62+BK67</f>
        <v>4241.1352960117983</v>
      </c>
    </row>
    <row r="70" spans="1:64" ht="4.5" customHeight="1" x14ac:dyDescent="0.2">
      <c r="A70" s="15"/>
      <c r="B70" s="24"/>
      <c r="C70" s="113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14"/>
    </row>
    <row r="71" spans="1:64" ht="14.25" customHeight="1" x14ac:dyDescent="0.3">
      <c r="A71" s="15" t="s">
        <v>5</v>
      </c>
      <c r="B71" s="25" t="s">
        <v>24</v>
      </c>
      <c r="C71" s="113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14"/>
    </row>
    <row r="72" spans="1:64" x14ac:dyDescent="0.2">
      <c r="A72" s="15"/>
      <c r="B72" s="28" t="s">
        <v>111</v>
      </c>
      <c r="C72" s="34">
        <v>0</v>
      </c>
      <c r="D72" s="34">
        <v>0.80648848520000005</v>
      </c>
      <c r="E72" s="34">
        <v>0</v>
      </c>
      <c r="F72" s="34">
        <v>0</v>
      </c>
      <c r="G72" s="34">
        <v>0</v>
      </c>
      <c r="H72" s="34">
        <v>2.2325007559363956</v>
      </c>
      <c r="I72" s="34">
        <v>0.1161951195665</v>
      </c>
      <c r="J72" s="34">
        <v>0</v>
      </c>
      <c r="K72" s="34">
        <v>0</v>
      </c>
      <c r="L72" s="34">
        <v>0.52063111136639995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1.7861216195573733</v>
      </c>
      <c r="S72" s="34">
        <v>1.6930334665999998E-3</v>
      </c>
      <c r="T72" s="34">
        <v>0</v>
      </c>
      <c r="U72" s="34">
        <v>0</v>
      </c>
      <c r="V72" s="34">
        <v>0.19722903086639998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12.762128657780114</v>
      </c>
      <c r="AC72" s="34">
        <v>0.21712176376610004</v>
      </c>
      <c r="AD72" s="34">
        <v>0</v>
      </c>
      <c r="AE72" s="34">
        <v>0</v>
      </c>
      <c r="AF72" s="34">
        <v>2.7422488406647001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34">
        <v>9.4042111490043983</v>
      </c>
      <c r="AM72" s="34">
        <v>0.19293737333310002</v>
      </c>
      <c r="AN72" s="34">
        <v>0</v>
      </c>
      <c r="AO72" s="34">
        <v>0</v>
      </c>
      <c r="AP72" s="34">
        <v>0.83776419243250011</v>
      </c>
      <c r="AQ72" s="34">
        <v>0</v>
      </c>
      <c r="AR72" s="65">
        <v>0</v>
      </c>
      <c r="AS72" s="34">
        <v>0</v>
      </c>
      <c r="AT72" s="34">
        <v>0</v>
      </c>
      <c r="AU72" s="34">
        <v>0</v>
      </c>
      <c r="AV72" s="34">
        <v>5.0470082692217071</v>
      </c>
      <c r="AW72" s="34">
        <v>8.9257751666400001E-2</v>
      </c>
      <c r="AX72" s="34">
        <v>0</v>
      </c>
      <c r="AY72" s="34">
        <v>0</v>
      </c>
      <c r="AZ72" s="34">
        <v>1.5259190008325001</v>
      </c>
      <c r="BA72" s="34">
        <v>0</v>
      </c>
      <c r="BB72" s="34">
        <v>0</v>
      </c>
      <c r="BC72" s="34">
        <v>0</v>
      </c>
      <c r="BD72" s="34">
        <v>0</v>
      </c>
      <c r="BE72" s="34">
        <v>0</v>
      </c>
      <c r="BF72" s="34">
        <v>2.1323008438733067</v>
      </c>
      <c r="BG72" s="34">
        <v>3.8476935133199996E-2</v>
      </c>
      <c r="BH72" s="34">
        <v>0</v>
      </c>
      <c r="BI72" s="34">
        <v>0</v>
      </c>
      <c r="BJ72" s="34">
        <v>0.1052670355999</v>
      </c>
      <c r="BK72" s="33">
        <f>SUM(C72:BJ72)</f>
        <v>40.755500969267594</v>
      </c>
    </row>
    <row r="73" spans="1:64" ht="13.5" thickBot="1" x14ac:dyDescent="0.25">
      <c r="A73" s="26"/>
      <c r="B73" s="21" t="s">
        <v>83</v>
      </c>
      <c r="C73" s="30">
        <f t="shared" ref="C73:BJ73" si="21">SUM(C72)</f>
        <v>0</v>
      </c>
      <c r="D73" s="30">
        <f t="shared" si="21"/>
        <v>0.80648848520000005</v>
      </c>
      <c r="E73" s="30">
        <f t="shared" si="21"/>
        <v>0</v>
      </c>
      <c r="F73" s="30">
        <f t="shared" si="21"/>
        <v>0</v>
      </c>
      <c r="G73" s="30">
        <f t="shared" si="21"/>
        <v>0</v>
      </c>
      <c r="H73" s="62">
        <f t="shared" si="21"/>
        <v>2.2325007559363956</v>
      </c>
      <c r="I73" s="62">
        <f t="shared" si="21"/>
        <v>0.1161951195665</v>
      </c>
      <c r="J73" s="62">
        <f t="shared" si="21"/>
        <v>0</v>
      </c>
      <c r="K73" s="62">
        <f t="shared" si="21"/>
        <v>0</v>
      </c>
      <c r="L73" s="62">
        <f t="shared" si="21"/>
        <v>0.52063111136639995</v>
      </c>
      <c r="M73" s="30">
        <f t="shared" si="21"/>
        <v>0</v>
      </c>
      <c r="N73" s="30">
        <f t="shared" si="21"/>
        <v>0</v>
      </c>
      <c r="O73" s="30">
        <f t="shared" si="21"/>
        <v>0</v>
      </c>
      <c r="P73" s="30">
        <f t="shared" si="21"/>
        <v>0</v>
      </c>
      <c r="Q73" s="30">
        <f t="shared" si="21"/>
        <v>0</v>
      </c>
      <c r="R73" s="62">
        <f t="shared" si="21"/>
        <v>1.7861216195573733</v>
      </c>
      <c r="S73" s="62">
        <f t="shared" si="21"/>
        <v>1.6930334665999998E-3</v>
      </c>
      <c r="T73" s="62">
        <f t="shared" si="21"/>
        <v>0</v>
      </c>
      <c r="U73" s="62">
        <f t="shared" si="21"/>
        <v>0</v>
      </c>
      <c r="V73" s="62">
        <f t="shared" si="21"/>
        <v>0.19722903086639998</v>
      </c>
      <c r="W73" s="30">
        <f t="shared" si="21"/>
        <v>0</v>
      </c>
      <c r="X73" s="30">
        <f t="shared" si="21"/>
        <v>0</v>
      </c>
      <c r="Y73" s="30">
        <f t="shared" si="21"/>
        <v>0</v>
      </c>
      <c r="Z73" s="30">
        <f t="shared" si="21"/>
        <v>0</v>
      </c>
      <c r="AA73" s="30">
        <f t="shared" si="21"/>
        <v>0</v>
      </c>
      <c r="AB73" s="62">
        <f t="shared" si="21"/>
        <v>12.762128657780114</v>
      </c>
      <c r="AC73" s="62">
        <f t="shared" si="21"/>
        <v>0.21712176376610004</v>
      </c>
      <c r="AD73" s="62">
        <f t="shared" si="21"/>
        <v>0</v>
      </c>
      <c r="AE73" s="62">
        <f t="shared" si="21"/>
        <v>0</v>
      </c>
      <c r="AF73" s="62">
        <f t="shared" si="21"/>
        <v>2.7422488406647001</v>
      </c>
      <c r="AG73" s="30">
        <f t="shared" si="21"/>
        <v>0</v>
      </c>
      <c r="AH73" s="30">
        <f t="shared" si="21"/>
        <v>0</v>
      </c>
      <c r="AI73" s="30">
        <f t="shared" si="21"/>
        <v>0</v>
      </c>
      <c r="AJ73" s="30">
        <f t="shared" si="21"/>
        <v>0</v>
      </c>
      <c r="AK73" s="30">
        <f t="shared" si="21"/>
        <v>0</v>
      </c>
      <c r="AL73" s="62">
        <f t="shared" si="21"/>
        <v>9.4042111490043983</v>
      </c>
      <c r="AM73" s="62">
        <f t="shared" si="21"/>
        <v>0.19293737333310002</v>
      </c>
      <c r="AN73" s="62">
        <f t="shared" si="21"/>
        <v>0</v>
      </c>
      <c r="AO73" s="62">
        <f t="shared" si="21"/>
        <v>0</v>
      </c>
      <c r="AP73" s="62">
        <f t="shared" si="21"/>
        <v>0.83776419243250011</v>
      </c>
      <c r="AQ73" s="30">
        <f t="shared" si="21"/>
        <v>0</v>
      </c>
      <c r="AR73" s="71">
        <f t="shared" si="21"/>
        <v>0</v>
      </c>
      <c r="AS73" s="30">
        <f t="shared" si="21"/>
        <v>0</v>
      </c>
      <c r="AT73" s="30">
        <f t="shared" si="21"/>
        <v>0</v>
      </c>
      <c r="AU73" s="30">
        <f t="shared" si="21"/>
        <v>0</v>
      </c>
      <c r="AV73" s="62">
        <f t="shared" si="21"/>
        <v>5.0470082692217071</v>
      </c>
      <c r="AW73" s="62">
        <f t="shared" si="21"/>
        <v>8.9257751666400001E-2</v>
      </c>
      <c r="AX73" s="62">
        <f t="shared" si="21"/>
        <v>0</v>
      </c>
      <c r="AY73" s="62">
        <f t="shared" si="21"/>
        <v>0</v>
      </c>
      <c r="AZ73" s="62">
        <f t="shared" si="21"/>
        <v>1.5259190008325001</v>
      </c>
      <c r="BA73" s="30">
        <f t="shared" si="21"/>
        <v>0</v>
      </c>
      <c r="BB73" s="30">
        <f t="shared" si="21"/>
        <v>0</v>
      </c>
      <c r="BC73" s="30">
        <f t="shared" si="21"/>
        <v>0</v>
      </c>
      <c r="BD73" s="30">
        <f t="shared" si="21"/>
        <v>0</v>
      </c>
      <c r="BE73" s="30">
        <f t="shared" si="21"/>
        <v>0</v>
      </c>
      <c r="BF73" s="62">
        <f t="shared" si="21"/>
        <v>2.1323008438733067</v>
      </c>
      <c r="BG73" s="62">
        <f t="shared" si="21"/>
        <v>3.8476935133199996E-2</v>
      </c>
      <c r="BH73" s="62">
        <f t="shared" si="21"/>
        <v>0</v>
      </c>
      <c r="BI73" s="62">
        <f t="shared" si="21"/>
        <v>0</v>
      </c>
      <c r="BJ73" s="62">
        <f t="shared" si="21"/>
        <v>0.1052670355999</v>
      </c>
      <c r="BK73" s="64">
        <f>SUM(BK72)</f>
        <v>40.755500969267594</v>
      </c>
    </row>
    <row r="74" spans="1:64" x14ac:dyDescent="0.2">
      <c r="A74" s="4"/>
      <c r="B74" s="17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75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</row>
    <row r="75" spans="1:64" x14ac:dyDescent="0.2">
      <c r="A75" s="4"/>
      <c r="B75" s="17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75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43"/>
    </row>
    <row r="76" spans="1:64" x14ac:dyDescent="0.2">
      <c r="A76" s="4"/>
      <c r="B76" s="1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8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</row>
    <row r="77" spans="1:64" x14ac:dyDescent="0.2">
      <c r="A77" s="4"/>
      <c r="B77" s="17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75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</row>
    <row r="78" spans="1:64" x14ac:dyDescent="0.2">
      <c r="A78" s="4"/>
      <c r="B78" s="17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75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</row>
    <row r="79" spans="1:64" x14ac:dyDescent="0.2">
      <c r="A79" s="4"/>
      <c r="B79" s="17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43"/>
    </row>
    <row r="80" spans="1:64" x14ac:dyDescent="0.2">
      <c r="A80" s="4"/>
      <c r="B80" s="4" t="s">
        <v>121</v>
      </c>
      <c r="D80" s="36"/>
      <c r="L80" s="16" t="s">
        <v>37</v>
      </c>
      <c r="BK80" s="36"/>
    </row>
    <row r="81" spans="1:63" x14ac:dyDescent="0.2">
      <c r="A81" s="4"/>
      <c r="B81" s="4" t="s">
        <v>122</v>
      </c>
      <c r="D81" s="36"/>
      <c r="L81" s="4" t="s">
        <v>29</v>
      </c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</row>
    <row r="82" spans="1:63" x14ac:dyDescent="0.2">
      <c r="L82" s="4" t="s">
        <v>30</v>
      </c>
      <c r="BK82" s="43"/>
    </row>
    <row r="83" spans="1:63" x14ac:dyDescent="0.2">
      <c r="B83" s="4" t="s">
        <v>32</v>
      </c>
      <c r="L83" s="4" t="s">
        <v>98</v>
      </c>
      <c r="BK83" s="43"/>
    </row>
    <row r="84" spans="1:63" x14ac:dyDescent="0.2">
      <c r="B84" s="4" t="s">
        <v>33</v>
      </c>
      <c r="L84" s="4" t="s">
        <v>100</v>
      </c>
      <c r="BK84" s="43"/>
    </row>
    <row r="85" spans="1:63" x14ac:dyDescent="0.2">
      <c r="B85" s="4"/>
      <c r="L85" s="4" t="s">
        <v>31</v>
      </c>
      <c r="BK85" s="43"/>
    </row>
    <row r="86" spans="1:63" x14ac:dyDescent="0.2">
      <c r="BK86" s="43"/>
    </row>
    <row r="87" spans="1:63" x14ac:dyDescent="0.2">
      <c r="BK87" s="37"/>
    </row>
    <row r="88" spans="1:63" x14ac:dyDescent="0.2">
      <c r="BK88" s="43"/>
    </row>
    <row r="93" spans="1:63" x14ac:dyDescent="0.2">
      <c r="B93" s="4"/>
    </row>
  </sheetData>
  <mergeCells count="49"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  <mergeCell ref="C50:BK50"/>
    <mergeCell ref="C49:BK49"/>
    <mergeCell ref="C48:BK48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  <ignoredErrors>
    <ignoredError sqref="C58:BK58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47"/>
  <sheetViews>
    <sheetView topLeftCell="A4" workbookViewId="0">
      <selection activeCell="B4" sqref="B4"/>
    </sheetView>
  </sheetViews>
  <sheetFormatPr defaultRowHeight="12.75" x14ac:dyDescent="0.2"/>
  <cols>
    <col min="1" max="1" width="2.28515625" style="46" customWidth="1"/>
    <col min="2" max="2" width="6.42578125" style="46" customWidth="1"/>
    <col min="3" max="3" width="25.28515625" style="46" bestFit="1" customWidth="1"/>
    <col min="4" max="6" width="18.28515625" style="46" bestFit="1" customWidth="1"/>
    <col min="7" max="7" width="17.28515625" style="46" bestFit="1" customWidth="1"/>
    <col min="8" max="8" width="19.85546875" style="46" bestFit="1" customWidth="1"/>
    <col min="9" max="9" width="15.85546875" style="46" bestFit="1" customWidth="1"/>
    <col min="10" max="10" width="17" style="46" bestFit="1" customWidth="1"/>
    <col min="11" max="12" width="19.85546875" style="46" bestFit="1" customWidth="1"/>
    <col min="13" max="14" width="9.140625" style="46"/>
    <col min="15" max="15" width="12.85546875" style="46" bestFit="1" customWidth="1"/>
    <col min="16" max="16384" width="9.140625" style="46"/>
  </cols>
  <sheetData>
    <row r="1" spans="2:12" hidden="1" x14ac:dyDescent="0.2"/>
    <row r="2" spans="2:12" ht="17.25" hidden="1" customHeight="1" x14ac:dyDescent="0.2">
      <c r="B2" s="115" t="s">
        <v>128</v>
      </c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2:12" ht="17.25" hidden="1" customHeight="1" x14ac:dyDescent="0.2">
      <c r="B3" s="115" t="s">
        <v>112</v>
      </c>
      <c r="C3" s="116"/>
      <c r="D3" s="116"/>
      <c r="E3" s="116"/>
      <c r="F3" s="116"/>
      <c r="G3" s="116"/>
      <c r="H3" s="116"/>
      <c r="I3" s="116"/>
      <c r="J3" s="116"/>
      <c r="K3" s="116"/>
      <c r="L3" s="117"/>
    </row>
    <row r="4" spans="2:12" ht="30" x14ac:dyDescent="0.2">
      <c r="B4" s="45" t="s">
        <v>75</v>
      </c>
      <c r="C4" s="47" t="s">
        <v>38</v>
      </c>
      <c r="D4" s="47" t="s">
        <v>87</v>
      </c>
      <c r="E4" s="47" t="s">
        <v>88</v>
      </c>
      <c r="F4" s="47" t="s">
        <v>7</v>
      </c>
      <c r="G4" s="47" t="s">
        <v>8</v>
      </c>
      <c r="H4" s="47" t="s">
        <v>21</v>
      </c>
      <c r="I4" s="47" t="s">
        <v>94</v>
      </c>
      <c r="J4" s="47" t="s">
        <v>95</v>
      </c>
      <c r="K4" s="47" t="s">
        <v>74</v>
      </c>
      <c r="L4" s="47" t="s">
        <v>96</v>
      </c>
    </row>
    <row r="5" spans="2:12" x14ac:dyDescent="0.2">
      <c r="B5" s="48">
        <v>1</v>
      </c>
      <c r="C5" s="49" t="s">
        <v>39</v>
      </c>
      <c r="D5" s="50">
        <v>0</v>
      </c>
      <c r="E5" s="50">
        <v>0</v>
      </c>
      <c r="F5" s="50">
        <v>0.22363884166600001</v>
      </c>
      <c r="G5" s="50">
        <v>8.2638270665999995E-3</v>
      </c>
      <c r="H5" s="50">
        <v>0</v>
      </c>
      <c r="I5" s="59">
        <v>0</v>
      </c>
      <c r="J5" s="51">
        <v>0</v>
      </c>
      <c r="K5" s="51">
        <f>SUM(D5:J5)</f>
        <v>0.23190266873260001</v>
      </c>
      <c r="L5" s="50">
        <v>1.5205730000000001E-4</v>
      </c>
    </row>
    <row r="6" spans="2:12" x14ac:dyDescent="0.2">
      <c r="B6" s="48">
        <v>2</v>
      </c>
      <c r="C6" s="52" t="s">
        <v>40</v>
      </c>
      <c r="D6" s="50">
        <v>1.2408777041639996</v>
      </c>
      <c r="E6" s="50">
        <v>2.9400058678634005</v>
      </c>
      <c r="F6" s="50">
        <v>29.342767439116976</v>
      </c>
      <c r="G6" s="50">
        <v>1.8954503297543979</v>
      </c>
      <c r="H6" s="50">
        <v>0</v>
      </c>
      <c r="I6" s="59">
        <v>0.56059999999999999</v>
      </c>
      <c r="J6" s="51">
        <v>0</v>
      </c>
      <c r="K6" s="51">
        <f t="shared" ref="K6:K41" si="0">SUM(D6:J6)</f>
        <v>35.979701340898771</v>
      </c>
      <c r="L6" s="50">
        <v>0.37920613995899993</v>
      </c>
    </row>
    <row r="7" spans="2:12" x14ac:dyDescent="0.2">
      <c r="B7" s="48">
        <v>3</v>
      </c>
      <c r="C7" s="49" t="s">
        <v>41</v>
      </c>
      <c r="D7" s="50">
        <v>0</v>
      </c>
      <c r="E7" s="50">
        <v>9.2121119999999986E-4</v>
      </c>
      <c r="F7" s="50">
        <v>0.59313170139839988</v>
      </c>
      <c r="G7" s="50">
        <v>1.3044825966599999E-2</v>
      </c>
      <c r="H7" s="50">
        <v>0</v>
      </c>
      <c r="I7" s="59">
        <v>4.3E-3</v>
      </c>
      <c r="J7" s="51">
        <v>0</v>
      </c>
      <c r="K7" s="51">
        <f t="shared" si="0"/>
        <v>0.61139773856499979</v>
      </c>
      <c r="L7" s="50">
        <v>7.6399051966500001E-2</v>
      </c>
    </row>
    <row r="8" spans="2:12" x14ac:dyDescent="0.2">
      <c r="B8" s="48">
        <v>4</v>
      </c>
      <c r="C8" s="52" t="s">
        <v>42</v>
      </c>
      <c r="D8" s="50">
        <v>7.4145043822314003</v>
      </c>
      <c r="E8" s="50">
        <v>0.50139222686590001</v>
      </c>
      <c r="F8" s="50">
        <v>15.675902153737166</v>
      </c>
      <c r="G8" s="50">
        <v>2.8173639054308004</v>
      </c>
      <c r="H8" s="50">
        <v>0</v>
      </c>
      <c r="I8" s="59">
        <v>0.22639999999999999</v>
      </c>
      <c r="J8" s="51">
        <v>0</v>
      </c>
      <c r="K8" s="51">
        <f t="shared" si="0"/>
        <v>26.635562668265266</v>
      </c>
      <c r="L8" s="50">
        <v>0.50301830812640003</v>
      </c>
    </row>
    <row r="9" spans="2:12" x14ac:dyDescent="0.2">
      <c r="B9" s="48">
        <v>5</v>
      </c>
      <c r="C9" s="52" t="s">
        <v>43</v>
      </c>
      <c r="D9" s="50">
        <v>0.81168862899759997</v>
      </c>
      <c r="E9" s="50">
        <v>1.2084035514978999</v>
      </c>
      <c r="F9" s="50">
        <v>45.390385242575711</v>
      </c>
      <c r="G9" s="50">
        <v>5.6917028080438063</v>
      </c>
      <c r="H9" s="50">
        <v>0</v>
      </c>
      <c r="I9" s="59">
        <v>1.2056000000000002</v>
      </c>
      <c r="J9" s="51">
        <v>0</v>
      </c>
      <c r="K9" s="51">
        <f t="shared" si="0"/>
        <v>54.307780231115018</v>
      </c>
      <c r="L9" s="50">
        <v>0.81050865855639964</v>
      </c>
    </row>
    <row r="10" spans="2:12" x14ac:dyDescent="0.2">
      <c r="B10" s="48">
        <v>6</v>
      </c>
      <c r="C10" s="52" t="s">
        <v>44</v>
      </c>
      <c r="D10" s="50">
        <v>0.46008605603299996</v>
      </c>
      <c r="E10" s="50">
        <v>1.8094185500657001</v>
      </c>
      <c r="F10" s="50">
        <v>17.842681782806828</v>
      </c>
      <c r="G10" s="50">
        <v>1.7338909207645996</v>
      </c>
      <c r="H10" s="50">
        <v>0</v>
      </c>
      <c r="I10" s="59">
        <v>0.19739999999999999</v>
      </c>
      <c r="J10" s="51">
        <v>0</v>
      </c>
      <c r="K10" s="51">
        <f t="shared" si="0"/>
        <v>22.043477309670127</v>
      </c>
      <c r="L10" s="50">
        <v>0.32457248023030005</v>
      </c>
    </row>
    <row r="11" spans="2:12" x14ac:dyDescent="0.2">
      <c r="B11" s="48">
        <v>7</v>
      </c>
      <c r="C11" s="52" t="s">
        <v>45</v>
      </c>
      <c r="D11" s="50">
        <v>50.490103431396598</v>
      </c>
      <c r="E11" s="50">
        <v>9.9811741337620994</v>
      </c>
      <c r="F11" s="50">
        <v>37.505085169924634</v>
      </c>
      <c r="G11" s="50">
        <v>6.1252937935134026</v>
      </c>
      <c r="H11" s="50">
        <v>0</v>
      </c>
      <c r="I11" s="59">
        <v>0</v>
      </c>
      <c r="J11" s="51">
        <v>0</v>
      </c>
      <c r="K11" s="51">
        <f t="shared" si="0"/>
        <v>104.10165652859675</v>
      </c>
      <c r="L11" s="50">
        <v>0.46522519382640021</v>
      </c>
    </row>
    <row r="12" spans="2:12" x14ac:dyDescent="0.2">
      <c r="B12" s="48">
        <v>8</v>
      </c>
      <c r="C12" s="74" t="s">
        <v>46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9">
        <v>0</v>
      </c>
      <c r="J12" s="51">
        <v>0</v>
      </c>
      <c r="K12" s="51">
        <f t="shared" si="0"/>
        <v>0</v>
      </c>
      <c r="L12" s="50">
        <v>0</v>
      </c>
    </row>
    <row r="13" spans="2:12" x14ac:dyDescent="0.2">
      <c r="B13" s="48">
        <v>9</v>
      </c>
      <c r="C13" s="74" t="s">
        <v>47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9">
        <v>0</v>
      </c>
      <c r="J13" s="51">
        <v>0</v>
      </c>
      <c r="K13" s="51">
        <f t="shared" si="0"/>
        <v>0</v>
      </c>
      <c r="L13" s="50">
        <v>0</v>
      </c>
    </row>
    <row r="14" spans="2:12" x14ac:dyDescent="0.2">
      <c r="B14" s="48">
        <v>10</v>
      </c>
      <c r="C14" s="52" t="s">
        <v>48</v>
      </c>
      <c r="D14" s="50">
        <v>0.1073566009328</v>
      </c>
      <c r="E14" s="50">
        <v>0.35730223569950004</v>
      </c>
      <c r="F14" s="50">
        <v>10.449286971540898</v>
      </c>
      <c r="G14" s="50">
        <v>1.4620782121632998</v>
      </c>
      <c r="H14" s="50">
        <v>0</v>
      </c>
      <c r="I14" s="59">
        <v>0.1084</v>
      </c>
      <c r="J14" s="51">
        <v>0</v>
      </c>
      <c r="K14" s="51">
        <f t="shared" si="0"/>
        <v>12.484424020336498</v>
      </c>
      <c r="L14" s="50">
        <v>0.39841774406420005</v>
      </c>
    </row>
    <row r="15" spans="2:12" x14ac:dyDescent="0.2">
      <c r="B15" s="48">
        <v>11</v>
      </c>
      <c r="C15" s="52" t="s">
        <v>49</v>
      </c>
      <c r="D15" s="50">
        <v>117.43986664989139</v>
      </c>
      <c r="E15" s="50">
        <v>45.78767228070172</v>
      </c>
      <c r="F15" s="50">
        <v>101.11094013787103</v>
      </c>
      <c r="G15" s="50">
        <v>11.984185900125281</v>
      </c>
      <c r="H15" s="50">
        <v>0</v>
      </c>
      <c r="I15" s="59">
        <v>1.1177000000000001</v>
      </c>
      <c r="J15" s="51">
        <v>0</v>
      </c>
      <c r="K15" s="51">
        <f t="shared" si="0"/>
        <v>277.44036496858945</v>
      </c>
      <c r="L15" s="50">
        <v>2.0829877487138013</v>
      </c>
    </row>
    <row r="16" spans="2:12" x14ac:dyDescent="0.2">
      <c r="B16" s="48">
        <v>12</v>
      </c>
      <c r="C16" s="52" t="s">
        <v>50</v>
      </c>
      <c r="D16" s="50">
        <v>23.704516923461899</v>
      </c>
      <c r="E16" s="50">
        <v>9.573720082696898</v>
      </c>
      <c r="F16" s="50">
        <v>46.304131801756604</v>
      </c>
      <c r="G16" s="50">
        <v>3.7269802002189962</v>
      </c>
      <c r="H16" s="50">
        <v>0</v>
      </c>
      <c r="I16" s="59">
        <v>0.63529999999999998</v>
      </c>
      <c r="J16" s="51">
        <v>0</v>
      </c>
      <c r="K16" s="51">
        <f t="shared" si="0"/>
        <v>83.944649008134405</v>
      </c>
      <c r="L16" s="50">
        <v>1.138750715154776</v>
      </c>
    </row>
    <row r="17" spans="2:12" x14ac:dyDescent="0.2">
      <c r="B17" s="48">
        <v>13</v>
      </c>
      <c r="C17" s="52" t="s">
        <v>51</v>
      </c>
      <c r="D17" s="50">
        <v>0.42242887816559999</v>
      </c>
      <c r="E17" s="50">
        <v>0.28947644513250004</v>
      </c>
      <c r="F17" s="50">
        <v>18.467531740625024</v>
      </c>
      <c r="G17" s="50">
        <v>0.98789747286460028</v>
      </c>
      <c r="H17" s="50">
        <v>0</v>
      </c>
      <c r="I17" s="59">
        <v>6.4199999999999993E-2</v>
      </c>
      <c r="J17" s="51">
        <v>0</v>
      </c>
      <c r="K17" s="51">
        <f t="shared" si="0"/>
        <v>20.231534536787724</v>
      </c>
      <c r="L17" s="50">
        <v>0.3618443057293998</v>
      </c>
    </row>
    <row r="18" spans="2:12" x14ac:dyDescent="0.2">
      <c r="B18" s="48">
        <v>14</v>
      </c>
      <c r="C18" s="52" t="s">
        <v>52</v>
      </c>
      <c r="D18" s="50">
        <v>8.6525006566300008E-2</v>
      </c>
      <c r="E18" s="50">
        <v>0.36065532593260008</v>
      </c>
      <c r="F18" s="50">
        <v>10.337743153333811</v>
      </c>
      <c r="G18" s="50">
        <v>0.73901557239719995</v>
      </c>
      <c r="H18" s="50">
        <v>0</v>
      </c>
      <c r="I18" s="59">
        <v>1.12E-2</v>
      </c>
      <c r="J18" s="51">
        <v>0</v>
      </c>
      <c r="K18" s="51">
        <f t="shared" si="0"/>
        <v>11.535139058229912</v>
      </c>
      <c r="L18" s="50">
        <v>3.40603772655E-2</v>
      </c>
    </row>
    <row r="19" spans="2:12" x14ac:dyDescent="0.2">
      <c r="B19" s="48">
        <v>15</v>
      </c>
      <c r="C19" s="52" t="s">
        <v>53</v>
      </c>
      <c r="D19" s="50">
        <v>2.0806533541648</v>
      </c>
      <c r="E19" s="50">
        <v>0.40478741046509986</v>
      </c>
      <c r="F19" s="50">
        <v>36.916675608723637</v>
      </c>
      <c r="G19" s="50">
        <v>3.4173081918868959</v>
      </c>
      <c r="H19" s="50">
        <v>0</v>
      </c>
      <c r="I19" s="59">
        <v>2.6800000000000001E-2</v>
      </c>
      <c r="J19" s="51">
        <v>0</v>
      </c>
      <c r="K19" s="51">
        <f t="shared" si="0"/>
        <v>42.846224565240433</v>
      </c>
      <c r="L19" s="50">
        <v>0.4217833209270001</v>
      </c>
    </row>
    <row r="20" spans="2:12" x14ac:dyDescent="0.2">
      <c r="B20" s="48">
        <v>16</v>
      </c>
      <c r="C20" s="52" t="s">
        <v>54</v>
      </c>
      <c r="D20" s="50">
        <v>120.49464626838672</v>
      </c>
      <c r="E20" s="50">
        <v>60.001288167189053</v>
      </c>
      <c r="F20" s="50">
        <v>178.36402481671195</v>
      </c>
      <c r="G20" s="50">
        <v>11.777717039166406</v>
      </c>
      <c r="H20" s="50">
        <v>0</v>
      </c>
      <c r="I20" s="59">
        <v>3.1678999999999999</v>
      </c>
      <c r="J20" s="51">
        <v>0</v>
      </c>
      <c r="K20" s="51">
        <f t="shared" si="0"/>
        <v>373.80557629145409</v>
      </c>
      <c r="L20" s="50">
        <v>2.9084561148085983</v>
      </c>
    </row>
    <row r="21" spans="2:12" x14ac:dyDescent="0.2">
      <c r="B21" s="48">
        <v>17</v>
      </c>
      <c r="C21" s="52" t="s">
        <v>55</v>
      </c>
      <c r="D21" s="50">
        <v>14.1315778103958</v>
      </c>
      <c r="E21" s="50">
        <v>11.010340575898605</v>
      </c>
      <c r="F21" s="50">
        <v>45.837994687020036</v>
      </c>
      <c r="G21" s="50">
        <v>4.6002189673856009</v>
      </c>
      <c r="H21" s="50">
        <v>0</v>
      </c>
      <c r="I21" s="59">
        <v>0.6734</v>
      </c>
      <c r="J21" s="51">
        <v>0</v>
      </c>
      <c r="K21" s="51">
        <f t="shared" si="0"/>
        <v>76.253532040700037</v>
      </c>
      <c r="L21" s="50">
        <v>0.68250008128929995</v>
      </c>
    </row>
    <row r="22" spans="2:12" x14ac:dyDescent="0.2">
      <c r="B22" s="48">
        <v>18</v>
      </c>
      <c r="C22" s="74" t="s">
        <v>56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9">
        <v>0</v>
      </c>
      <c r="J22" s="51">
        <v>0</v>
      </c>
      <c r="K22" s="51">
        <f t="shared" si="0"/>
        <v>0</v>
      </c>
      <c r="L22" s="50">
        <v>0</v>
      </c>
    </row>
    <row r="23" spans="2:12" x14ac:dyDescent="0.2">
      <c r="B23" s="48">
        <v>19</v>
      </c>
      <c r="C23" s="52" t="s">
        <v>57</v>
      </c>
      <c r="D23" s="50">
        <v>7.3944070179592014</v>
      </c>
      <c r="E23" s="50">
        <v>17.323895637788699</v>
      </c>
      <c r="F23" s="50">
        <v>98.429789129876795</v>
      </c>
      <c r="G23" s="50">
        <v>13.10785615941837</v>
      </c>
      <c r="H23" s="50">
        <v>0</v>
      </c>
      <c r="I23" s="59">
        <v>1.7959999999999998</v>
      </c>
      <c r="J23" s="51">
        <v>0</v>
      </c>
      <c r="K23" s="51">
        <f t="shared" si="0"/>
        <v>138.05194794504305</v>
      </c>
      <c r="L23" s="50">
        <v>1.0542915315504999</v>
      </c>
    </row>
    <row r="24" spans="2:12" x14ac:dyDescent="0.2">
      <c r="B24" s="48">
        <v>20</v>
      </c>
      <c r="C24" s="52" t="s">
        <v>58</v>
      </c>
      <c r="D24" s="50">
        <v>449.66199318275352</v>
      </c>
      <c r="E24" s="50">
        <v>234.28754085911262</v>
      </c>
      <c r="F24" s="50">
        <v>888.37989212181071</v>
      </c>
      <c r="G24" s="50">
        <v>62.693689217957711</v>
      </c>
      <c r="H24" s="50">
        <v>0</v>
      </c>
      <c r="I24" s="59">
        <v>57.830869799303954</v>
      </c>
      <c r="J24" s="51">
        <v>0</v>
      </c>
      <c r="K24" s="51">
        <f t="shared" si="0"/>
        <v>1692.8539851809385</v>
      </c>
      <c r="L24" s="50">
        <v>12.587706724966941</v>
      </c>
    </row>
    <row r="25" spans="2:12" x14ac:dyDescent="0.2">
      <c r="B25" s="48">
        <v>21</v>
      </c>
      <c r="C25" s="49" t="s">
        <v>59</v>
      </c>
      <c r="D25" s="50">
        <v>1.24182120998E-2</v>
      </c>
      <c r="E25" s="50">
        <v>5.2393889998999998E-3</v>
      </c>
      <c r="F25" s="50">
        <v>0.50700534739639991</v>
      </c>
      <c r="G25" s="50">
        <v>6.0159617033200004E-2</v>
      </c>
      <c r="H25" s="50">
        <v>0</v>
      </c>
      <c r="I25" s="59">
        <v>0</v>
      </c>
      <c r="J25" s="51">
        <v>0</v>
      </c>
      <c r="K25" s="51">
        <f t="shared" si="0"/>
        <v>0.58482256552930001</v>
      </c>
      <c r="L25" s="50">
        <v>9.8007703319999981E-4</v>
      </c>
    </row>
    <row r="26" spans="2:12" x14ac:dyDescent="0.2">
      <c r="B26" s="48">
        <v>22</v>
      </c>
      <c r="C26" s="52" t="s">
        <v>60</v>
      </c>
      <c r="D26" s="50">
        <v>1.6195220818664999</v>
      </c>
      <c r="E26" s="50">
        <v>2.4533527299999996E-2</v>
      </c>
      <c r="F26" s="50">
        <v>1.0859856352616006</v>
      </c>
      <c r="G26" s="50">
        <v>6.4519697996999999E-3</v>
      </c>
      <c r="H26" s="50">
        <v>0</v>
      </c>
      <c r="I26" s="59">
        <v>0.3513</v>
      </c>
      <c r="J26" s="51">
        <v>0</v>
      </c>
      <c r="K26" s="51">
        <f t="shared" si="0"/>
        <v>3.0877932142278008</v>
      </c>
      <c r="L26" s="50">
        <v>1.25954812997E-2</v>
      </c>
    </row>
    <row r="27" spans="2:12" x14ac:dyDescent="0.2">
      <c r="B27" s="48">
        <v>23</v>
      </c>
      <c r="C27" s="74" t="s">
        <v>61</v>
      </c>
      <c r="D27" s="50">
        <v>0</v>
      </c>
      <c r="E27" s="50">
        <v>0</v>
      </c>
      <c r="F27" s="50">
        <v>1.39208E-3</v>
      </c>
      <c r="G27" s="50">
        <v>0</v>
      </c>
      <c r="H27" s="50">
        <v>0</v>
      </c>
      <c r="I27" s="59">
        <v>0</v>
      </c>
      <c r="J27" s="51">
        <v>0</v>
      </c>
      <c r="K27" s="51">
        <f t="shared" si="0"/>
        <v>1.39208E-3</v>
      </c>
      <c r="L27" s="50">
        <v>3.7554366666000005E-3</v>
      </c>
    </row>
    <row r="28" spans="2:12" x14ac:dyDescent="0.2">
      <c r="B28" s="48">
        <v>24</v>
      </c>
      <c r="C28" s="49" t="s">
        <v>62</v>
      </c>
      <c r="D28" s="50">
        <v>5.2399128966500001E-2</v>
      </c>
      <c r="E28" s="50">
        <v>2.3568205000000001E-3</v>
      </c>
      <c r="F28" s="50">
        <v>1.8998911211278</v>
      </c>
      <c r="G28" s="50">
        <v>4.7098105366600002E-2</v>
      </c>
      <c r="H28" s="50">
        <v>0</v>
      </c>
      <c r="I28" s="59">
        <v>0.14940000000000001</v>
      </c>
      <c r="J28" s="51">
        <v>0</v>
      </c>
      <c r="K28" s="51">
        <f t="shared" si="0"/>
        <v>2.1511451759609002</v>
      </c>
      <c r="L28" s="50">
        <v>9.9334046649999998E-4</v>
      </c>
    </row>
    <row r="29" spans="2:12" x14ac:dyDescent="0.2">
      <c r="B29" s="48">
        <v>25</v>
      </c>
      <c r="C29" s="52" t="s">
        <v>63</v>
      </c>
      <c r="D29" s="50">
        <v>24.371190922527088</v>
      </c>
      <c r="E29" s="50">
        <v>9.3891391672609021</v>
      </c>
      <c r="F29" s="50">
        <v>138.23055108262051</v>
      </c>
      <c r="G29" s="50">
        <v>13.498599639925915</v>
      </c>
      <c r="H29" s="50">
        <v>0</v>
      </c>
      <c r="I29" s="59">
        <v>3.2380000000000004</v>
      </c>
      <c r="J29" s="51">
        <v>0</v>
      </c>
      <c r="K29" s="51">
        <f t="shared" si="0"/>
        <v>188.72748081233442</v>
      </c>
      <c r="L29" s="50">
        <v>1.9056869352490986</v>
      </c>
    </row>
    <row r="30" spans="2:12" x14ac:dyDescent="0.2">
      <c r="B30" s="48">
        <v>26</v>
      </c>
      <c r="C30" s="52" t="s">
        <v>64</v>
      </c>
      <c r="D30" s="50">
        <v>21.551189923057997</v>
      </c>
      <c r="E30" s="50">
        <v>3.7774672237477063</v>
      </c>
      <c r="F30" s="50">
        <v>35.702549846506734</v>
      </c>
      <c r="G30" s="50">
        <v>4.8996579642871314</v>
      </c>
      <c r="H30" s="50">
        <v>0</v>
      </c>
      <c r="I30" s="59">
        <v>0.66250000000000009</v>
      </c>
      <c r="J30" s="51">
        <v>0</v>
      </c>
      <c r="K30" s="51">
        <f t="shared" si="0"/>
        <v>66.593364957599562</v>
      </c>
      <c r="L30" s="50">
        <v>0.5833238932914997</v>
      </c>
    </row>
    <row r="31" spans="2:12" x14ac:dyDescent="0.2">
      <c r="B31" s="48">
        <v>27</v>
      </c>
      <c r="C31" s="52" t="s">
        <v>15</v>
      </c>
      <c r="D31" s="50">
        <v>2.3402600000000003E-4</v>
      </c>
      <c r="E31" s="50">
        <v>0</v>
      </c>
      <c r="F31" s="50">
        <v>2.2446668580981002</v>
      </c>
      <c r="G31" s="50">
        <v>1.8615301533100002E-2</v>
      </c>
      <c r="H31" s="50">
        <v>0</v>
      </c>
      <c r="I31" s="59">
        <v>1.7047999999999999</v>
      </c>
      <c r="J31" s="51">
        <v>0</v>
      </c>
      <c r="K31" s="51">
        <f t="shared" si="0"/>
        <v>3.9683161856311999</v>
      </c>
      <c r="L31" s="50">
        <v>6.4581779133200012E-2</v>
      </c>
    </row>
    <row r="32" spans="2:12" x14ac:dyDescent="0.2">
      <c r="B32" s="48">
        <v>28</v>
      </c>
      <c r="C32" s="52" t="s">
        <v>65</v>
      </c>
      <c r="D32" s="50">
        <v>5.4273775666599994E-2</v>
      </c>
      <c r="E32" s="50">
        <v>7.304938459980001E-2</v>
      </c>
      <c r="F32" s="50">
        <v>1.0836740329287997</v>
      </c>
      <c r="G32" s="50">
        <v>6.4609329066199997E-2</v>
      </c>
      <c r="H32" s="50">
        <v>0</v>
      </c>
      <c r="I32" s="59">
        <v>0</v>
      </c>
      <c r="J32" s="51">
        <v>0</v>
      </c>
      <c r="K32" s="51">
        <f t="shared" si="0"/>
        <v>1.2756065222613997</v>
      </c>
      <c r="L32" s="50">
        <v>3.6929543466399997E-2</v>
      </c>
    </row>
    <row r="33" spans="2:15" x14ac:dyDescent="0.2">
      <c r="B33" s="48">
        <v>29</v>
      </c>
      <c r="C33" s="52" t="s">
        <v>66</v>
      </c>
      <c r="D33" s="50">
        <v>3.9820904201648006</v>
      </c>
      <c r="E33" s="50">
        <v>3.2341331538785276</v>
      </c>
      <c r="F33" s="50">
        <v>32.512407473839644</v>
      </c>
      <c r="G33" s="50">
        <v>2.3203079850825707</v>
      </c>
      <c r="H33" s="50">
        <v>0</v>
      </c>
      <c r="I33" s="59">
        <v>0.32139999999999996</v>
      </c>
      <c r="J33" s="51">
        <v>0</v>
      </c>
      <c r="K33" s="51">
        <f t="shared" si="0"/>
        <v>42.370339032965539</v>
      </c>
      <c r="L33" s="50">
        <v>0.98057416669229958</v>
      </c>
    </row>
    <row r="34" spans="2:15" x14ac:dyDescent="0.2">
      <c r="B34" s="48">
        <v>30</v>
      </c>
      <c r="C34" s="52" t="s">
        <v>67</v>
      </c>
      <c r="D34" s="50">
        <v>6.5346124417265985</v>
      </c>
      <c r="E34" s="50">
        <v>5.5775525851944003</v>
      </c>
      <c r="F34" s="50">
        <v>58.29762482883573</v>
      </c>
      <c r="G34" s="50">
        <v>5.3795046275740033</v>
      </c>
      <c r="H34" s="50">
        <v>0</v>
      </c>
      <c r="I34" s="59">
        <v>1.4797</v>
      </c>
      <c r="J34" s="51">
        <v>0</v>
      </c>
      <c r="K34" s="51">
        <f t="shared" si="0"/>
        <v>77.268994483330729</v>
      </c>
      <c r="L34" s="50">
        <v>1.2453683363227999</v>
      </c>
    </row>
    <row r="35" spans="2:15" x14ac:dyDescent="0.2">
      <c r="B35" s="48">
        <v>31</v>
      </c>
      <c r="C35" s="49" t="s">
        <v>68</v>
      </c>
      <c r="D35" s="50">
        <v>1.0275039999999999E-4</v>
      </c>
      <c r="E35" s="50">
        <v>0.45879014106659999</v>
      </c>
      <c r="F35" s="50">
        <v>1.6456994155274989</v>
      </c>
      <c r="G35" s="50">
        <v>0.1789333667994</v>
      </c>
      <c r="H35" s="50">
        <v>0</v>
      </c>
      <c r="I35" s="59">
        <v>0</v>
      </c>
      <c r="J35" s="51">
        <v>0</v>
      </c>
      <c r="K35" s="51">
        <f t="shared" si="0"/>
        <v>2.2835256737934988</v>
      </c>
      <c r="L35" s="50">
        <v>7.5916741066200014E-2</v>
      </c>
    </row>
    <row r="36" spans="2:15" x14ac:dyDescent="0.2">
      <c r="B36" s="48">
        <v>32</v>
      </c>
      <c r="C36" s="52" t="s">
        <v>69</v>
      </c>
      <c r="D36" s="50">
        <v>9.0500651799379632</v>
      </c>
      <c r="E36" s="50">
        <v>25.328292397525914</v>
      </c>
      <c r="F36" s="50">
        <v>89.205836395045921</v>
      </c>
      <c r="G36" s="50">
        <v>10.952431390790695</v>
      </c>
      <c r="H36" s="50">
        <v>0</v>
      </c>
      <c r="I36" s="59">
        <v>3.1308999999999996</v>
      </c>
      <c r="J36" s="51">
        <v>0</v>
      </c>
      <c r="K36" s="51">
        <f t="shared" si="0"/>
        <v>137.66752536330048</v>
      </c>
      <c r="L36" s="50">
        <v>3.2232180013951077</v>
      </c>
    </row>
    <row r="37" spans="2:15" x14ac:dyDescent="0.2">
      <c r="B37" s="48">
        <v>33</v>
      </c>
      <c r="C37" s="52" t="s">
        <v>113</v>
      </c>
      <c r="D37" s="50">
        <v>80.345555583707153</v>
      </c>
      <c r="E37" s="50">
        <v>35.844916378181445</v>
      </c>
      <c r="F37" s="50">
        <v>115.56123866964859</v>
      </c>
      <c r="G37" s="50">
        <v>8.4212764214000231</v>
      </c>
      <c r="H37" s="50">
        <v>0</v>
      </c>
      <c r="I37" s="59">
        <v>0.91659999999999997</v>
      </c>
      <c r="J37" s="51">
        <v>0</v>
      </c>
      <c r="K37" s="51">
        <f t="shared" si="0"/>
        <v>241.08958705293719</v>
      </c>
      <c r="L37" s="50">
        <v>2.6539011485110007</v>
      </c>
    </row>
    <row r="38" spans="2:15" x14ac:dyDescent="0.2">
      <c r="B38" s="48">
        <v>34</v>
      </c>
      <c r="C38" s="52" t="s">
        <v>70</v>
      </c>
      <c r="D38" s="50">
        <v>0.43997550263260005</v>
      </c>
      <c r="E38" s="50">
        <v>0.22433566183299997</v>
      </c>
      <c r="F38" s="50">
        <v>6.7251618233162951</v>
      </c>
      <c r="G38" s="50">
        <v>1.0256016130318999</v>
      </c>
      <c r="H38" s="50">
        <v>0</v>
      </c>
      <c r="I38" s="59">
        <v>5.6899999999999999E-2</v>
      </c>
      <c r="J38" s="51">
        <v>0</v>
      </c>
      <c r="K38" s="51">
        <f t="shared" si="0"/>
        <v>8.4719746008137964</v>
      </c>
      <c r="L38" s="50">
        <v>1.2304728799600002E-2</v>
      </c>
    </row>
    <row r="39" spans="2:15" x14ac:dyDescent="0.2">
      <c r="B39" s="48">
        <v>35</v>
      </c>
      <c r="C39" s="52" t="s">
        <v>71</v>
      </c>
      <c r="D39" s="50">
        <v>26.983471172819833</v>
      </c>
      <c r="E39" s="50">
        <v>22.268778215584593</v>
      </c>
      <c r="F39" s="50">
        <v>196.38764032315518</v>
      </c>
      <c r="G39" s="50">
        <v>19.542791781431855</v>
      </c>
      <c r="H39" s="50">
        <v>0</v>
      </c>
      <c r="I39" s="59">
        <v>1.9741</v>
      </c>
      <c r="J39" s="51">
        <v>0</v>
      </c>
      <c r="K39" s="51">
        <f t="shared" si="0"/>
        <v>267.15678149299146</v>
      </c>
      <c r="L39" s="50">
        <v>1.9797344500364034</v>
      </c>
    </row>
    <row r="40" spans="2:15" x14ac:dyDescent="0.2">
      <c r="B40" s="48">
        <v>36</v>
      </c>
      <c r="C40" s="52" t="s">
        <v>72</v>
      </c>
      <c r="D40" s="50">
        <v>7.1741477024994991</v>
      </c>
      <c r="E40" s="50">
        <v>1.3558534939314999</v>
      </c>
      <c r="F40" s="50">
        <v>11.59035917095831</v>
      </c>
      <c r="G40" s="50">
        <v>0.9720606559967</v>
      </c>
      <c r="H40" s="50">
        <v>0</v>
      </c>
      <c r="I40" s="59">
        <v>0</v>
      </c>
      <c r="J40" s="51">
        <v>0</v>
      </c>
      <c r="K40" s="51">
        <f t="shared" si="0"/>
        <v>21.092421023386009</v>
      </c>
      <c r="L40" s="50">
        <v>0.35316299486250002</v>
      </c>
    </row>
    <row r="41" spans="2:15" x14ac:dyDescent="0.2">
      <c r="B41" s="48">
        <v>37</v>
      </c>
      <c r="C41" s="52" t="s">
        <v>73</v>
      </c>
      <c r="D41" s="50">
        <v>31.544485443124312</v>
      </c>
      <c r="E41" s="50">
        <v>15.542151362890301</v>
      </c>
      <c r="F41" s="50">
        <v>135.91770844018353</v>
      </c>
      <c r="G41" s="50">
        <v>15.67312442728859</v>
      </c>
      <c r="H41" s="50">
        <v>0</v>
      </c>
      <c r="I41" s="59">
        <v>5.3079000000000001</v>
      </c>
      <c r="J41" s="51">
        <v>0</v>
      </c>
      <c r="K41" s="51">
        <f t="shared" si="0"/>
        <v>203.98536967348673</v>
      </c>
      <c r="L41" s="50">
        <v>3.3925933605404994</v>
      </c>
    </row>
    <row r="42" spans="2:15" s="56" customFormat="1" ht="15" x14ac:dyDescent="0.2">
      <c r="B42" s="47" t="s">
        <v>11</v>
      </c>
      <c r="C42" s="53"/>
      <c r="D42" s="54">
        <f>SUM(D5:D41)</f>
        <v>1009.6569661626978</v>
      </c>
      <c r="E42" s="54">
        <f t="shared" ref="E42:G42" si="1">SUM(E5:E41)</f>
        <v>518.9445834643667</v>
      </c>
      <c r="F42" s="54">
        <f t="shared" si="1"/>
        <v>2409.7709950449471</v>
      </c>
      <c r="G42" s="54">
        <f t="shared" si="1"/>
        <v>215.84318154053219</v>
      </c>
      <c r="H42" s="55">
        <f t="shared" ref="H42:L42" si="2">SUM(H5:H41)</f>
        <v>0</v>
      </c>
      <c r="I42" s="55">
        <f t="shared" si="2"/>
        <v>86.919569799303943</v>
      </c>
      <c r="J42" s="55">
        <f t="shared" si="2"/>
        <v>0</v>
      </c>
      <c r="K42" s="55">
        <f t="shared" si="2"/>
        <v>4241.1352960118475</v>
      </c>
      <c r="L42" s="55">
        <f t="shared" si="2"/>
        <v>40.755500969267636</v>
      </c>
      <c r="M42" s="60"/>
      <c r="O42" s="87">
        <f>N42-M42</f>
        <v>0</v>
      </c>
    </row>
    <row r="43" spans="2:15" x14ac:dyDescent="0.2">
      <c r="B43" s="46" t="s">
        <v>89</v>
      </c>
      <c r="I43" s="57"/>
      <c r="K43" s="58"/>
      <c r="L43" s="76"/>
    </row>
    <row r="44" spans="2:15" x14ac:dyDescent="0.2">
      <c r="D44" s="57"/>
      <c r="E44" s="57"/>
      <c r="I44" s="57"/>
      <c r="K44" s="57"/>
      <c r="L44" s="57"/>
      <c r="M44" s="58"/>
    </row>
    <row r="45" spans="2:15" x14ac:dyDescent="0.2">
      <c r="I45" s="57"/>
    </row>
    <row r="46" spans="2:15" x14ac:dyDescent="0.2">
      <c r="L46" s="58"/>
    </row>
    <row r="47" spans="2:15" x14ac:dyDescent="0.2">
      <c r="L47" s="57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Nishant Ovhal</cp:lastModifiedBy>
  <cp:lastPrinted>2014-03-24T10:58:12Z</cp:lastPrinted>
  <dcterms:created xsi:type="dcterms:W3CDTF">2014-01-06T04:43:23Z</dcterms:created>
  <dcterms:modified xsi:type="dcterms:W3CDTF">2021-07-09T07:08:00Z</dcterms:modified>
</cp:coreProperties>
</file>